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Estandar\"/>
    </mc:Choice>
  </mc:AlternateContent>
  <xr:revisionPtr revIDLastSave="0" documentId="13_ncr:1_{92EF72B3-FF09-49A2-BB80-E665DA4090FB}" xr6:coauthVersionLast="47" xr6:coauthVersionMax="47" xr10:uidLastSave="{00000000-0000-0000-0000-000000000000}"/>
  <bookViews>
    <workbookView xWindow="-120" yWindow="-120" windowWidth="29040" windowHeight="15720" tabRatio="732" xr2:uid="{00000000-000D-0000-FFFF-FFFF00000000}"/>
  </bookViews>
  <sheets>
    <sheet name="N_Campos Generales" sheetId="1" r:id="rId1"/>
    <sheet name="N_Campos Especificos" sheetId="2" r:id="rId2"/>
    <sheet name="a)Equipo (E)" sheetId="5" r:id="rId3"/>
    <sheet name="b)Equipo (T)" sheetId="10" r:id="rId4"/>
    <sheet name="c)Mano de Obra (E)" sheetId="4" r:id="rId5"/>
    <sheet name="d)Mano de Obra (T)" sheetId="11" r:id="rId6"/>
    <sheet name="e)Materiales (E)" sheetId="3" r:id="rId7"/>
    <sheet name="f)Materiales (T)" sheetId="12" r:id="rId8"/>
    <sheet name="g)Materiales con Consecutivo" sheetId="9" r:id="rId9"/>
    <sheet name="h)Equipo (E) con %Relativos" sheetId="6" r:id="rId10"/>
    <sheet name="i)Mano de O. (E) con % Rel." sheetId="7" r:id="rId11"/>
    <sheet name="j)Materiales (E) con % Rel." sheetId="8" r:id="rId12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4" i="9" l="1"/>
  <c r="B25" i="12"/>
  <c r="B14" i="12"/>
  <c r="G13" i="12"/>
  <c r="E13" i="12"/>
  <c r="B13" i="12"/>
  <c r="B8" i="12"/>
  <c r="H7" i="12"/>
  <c r="E7" i="12"/>
  <c r="B7" i="12"/>
  <c r="B4" i="12"/>
  <c r="A2" i="12"/>
  <c r="B26" i="11"/>
  <c r="B15" i="11"/>
  <c r="G14" i="11"/>
  <c r="E14" i="11"/>
  <c r="B14" i="11"/>
  <c r="B8" i="11"/>
  <c r="H7" i="11"/>
  <c r="E7" i="11"/>
  <c r="B7" i="11"/>
  <c r="B4" i="11"/>
  <c r="A2" i="11"/>
  <c r="B26" i="10"/>
  <c r="H21" i="10"/>
  <c r="E21" i="10"/>
  <c r="D21" i="10"/>
  <c r="B15" i="10"/>
  <c r="H14" i="10"/>
  <c r="E14" i="10"/>
  <c r="B14" i="10"/>
  <c r="B8" i="10"/>
  <c r="I7" i="10"/>
  <c r="E7" i="10"/>
  <c r="B7" i="10"/>
  <c r="B4" i="10"/>
  <c r="A2" i="10"/>
  <c r="C28" i="9"/>
  <c r="H13" i="9"/>
  <c r="F13" i="9"/>
  <c r="B13" i="9"/>
  <c r="B8" i="9"/>
  <c r="I7" i="9"/>
  <c r="F7" i="9"/>
  <c r="B7" i="9"/>
  <c r="B4" i="9"/>
  <c r="A2" i="9"/>
  <c r="E21" i="6"/>
  <c r="D21" i="6"/>
  <c r="E21" i="5"/>
  <c r="D21" i="5"/>
  <c r="H21" i="6"/>
  <c r="H21" i="5"/>
  <c r="F21" i="5" s="1"/>
  <c r="A30" i="8"/>
  <c r="A31" i="7"/>
  <c r="A31" i="6"/>
  <c r="B14" i="8"/>
  <c r="G13" i="8"/>
  <c r="E13" i="8"/>
  <c r="B13" i="8"/>
  <c r="B8" i="8"/>
  <c r="H7" i="8"/>
  <c r="E7" i="8"/>
  <c r="B7" i="8"/>
  <c r="B4" i="8"/>
  <c r="A2" i="8"/>
  <c r="B15" i="7"/>
  <c r="G14" i="7"/>
  <c r="E14" i="7"/>
  <c r="B14" i="7"/>
  <c r="B8" i="7"/>
  <c r="H7" i="7"/>
  <c r="E7" i="7"/>
  <c r="B7" i="7"/>
  <c r="B4" i="7"/>
  <c r="A2" i="7"/>
  <c r="B15" i="6"/>
  <c r="H14" i="6"/>
  <c r="E14" i="6"/>
  <c r="B14" i="6"/>
  <c r="B8" i="6"/>
  <c r="I7" i="6"/>
  <c r="E7" i="6"/>
  <c r="B7" i="6"/>
  <c r="B4" i="6"/>
  <c r="A2" i="6"/>
  <c r="H7" i="3"/>
  <c r="H7" i="4"/>
  <c r="I7" i="5"/>
  <c r="B28" i="3"/>
  <c r="B29" i="4"/>
  <c r="B29" i="5"/>
  <c r="G13" i="3"/>
  <c r="E13" i="3"/>
  <c r="B14" i="3"/>
  <c r="B13" i="3"/>
  <c r="B8" i="3"/>
  <c r="E7" i="3"/>
  <c r="B7" i="3"/>
  <c r="B4" i="3"/>
  <c r="A2" i="3"/>
  <c r="G14" i="4"/>
  <c r="E14" i="4"/>
  <c r="B15" i="4"/>
  <c r="B14" i="4"/>
  <c r="B8" i="4"/>
  <c r="E7" i="4"/>
  <c r="B7" i="4"/>
  <c r="B4" i="4"/>
  <c r="A2" i="4"/>
  <c r="H14" i="5"/>
  <c r="E14" i="5"/>
  <c r="B15" i="5"/>
  <c r="B14" i="5"/>
  <c r="B8" i="5"/>
  <c r="E7" i="5"/>
  <c r="B7" i="5"/>
  <c r="B4" i="5"/>
  <c r="A2" i="5"/>
  <c r="F21" i="6" l="1"/>
  <c r="F21" i="10"/>
</calcChain>
</file>

<file path=xl/sharedStrings.xml><?xml version="1.0" encoding="utf-8"?>
<sst xmlns="http://schemas.openxmlformats.org/spreadsheetml/2006/main" count="577" uniqueCount="266">
  <si>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</si>
  <si>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</si>
  <si>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</si>
  <si>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</si>
  <si>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</si>
  <si>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</si>
  <si>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</si>
  <si>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</si>
  <si>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</si>
  <si>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</si>
  <si>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</si>
  <si>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</si>
  <si>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</si>
  <si>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</si>
  <si>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</si>
  <si>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</si>
  <si>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</si>
  <si>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</si>
  <si>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</si>
  <si>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</si>
  <si>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</si>
  <si>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</si>
  <si>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</si>
  <si>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</si>
  <si>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{titulomeses}</t>
  </si>
  <si>
    <t>{unidad}</t>
  </si>
  <si>
    <t>{importe}</t>
  </si>
  <si>
    <t>{volumen}</t>
  </si>
  <si>
    <t>{titulos}</t>
  </si>
  <si>
    <t>Fecha:</t>
  </si>
  <si>
    <t>PROGRAMA DE EROGACIONES CALENDARIZADOS Y CUANTIFICADOS</t>
  </si>
  <si>
    <t>DE LOS MATERIALES Y EQUPOS DE INSTALACIÓN PERMANENTE</t>
  </si>
  <si>
    <t>Código</t>
  </si>
  <si>
    <t>Materiales y Equipos</t>
  </si>
  <si>
    <t>Unidad</t>
  </si>
  <si>
    <t>Cantidad</t>
  </si>
  <si>
    <t>{detalle}</t>
  </si>
  <si>
    <t>{fin del reporte}</t>
  </si>
  <si>
    <t>DE LA MANO DE OBRA</t>
  </si>
  <si>
    <t>DE LA MAQUINARIA Y EQUIPO DE CONSTRUCCION</t>
  </si>
  <si>
    <t>Descripción</t>
  </si>
  <si>
    <t>Horas X Turno</t>
  </si>
  <si>
    <t>Cantidad Maquinas</t>
  </si>
  <si>
    <t>Días efectivos</t>
  </si>
  <si>
    <t>Horas Efectivas</t>
  </si>
  <si>
    <t>Costo Directo por hora</t>
  </si>
  <si>
    <t>Importe total</t>
  </si>
  <si>
    <t>{costo}</t>
  </si>
  <si>
    <t>NOMBRE DE CELDA</t>
  </si>
  <si>
    <t>VALOR</t>
  </si>
  <si>
    <t>razonsocial</t>
  </si>
  <si>
    <t>domicilio</t>
  </si>
  <si>
    <t>colonia</t>
  </si>
  <si>
    <t>ciudad</t>
  </si>
  <si>
    <t>México</t>
  </si>
  <si>
    <t>estado</t>
  </si>
  <si>
    <t>Entidad federativa o provincia donde se localiza la empresa</t>
  </si>
  <si>
    <t>Distrito Federal</t>
  </si>
  <si>
    <t>rfc</t>
  </si>
  <si>
    <t>telefono</t>
  </si>
  <si>
    <t>email</t>
  </si>
  <si>
    <t>cmic</t>
  </si>
  <si>
    <t>infonavit</t>
  </si>
  <si>
    <t>imss</t>
  </si>
  <si>
    <t>responsable</t>
  </si>
  <si>
    <t>cargo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</si>
  <si>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</si>
  <si>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</si>
  <si>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</si>
  <si>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</si>
  <si>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</si>
  <si>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</si>
  <si>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</si>
  <si>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</si>
  <si>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</si>
  <si>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</si>
  <si>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</si>
  <si>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fechadeconcurso</t>
  </si>
  <si>
    <t>numerodeconcurso</t>
  </si>
  <si>
    <t>2009/0257-0001</t>
  </si>
  <si>
    <t>Ubicación del concurso (dirección).</t>
  </si>
  <si>
    <t>Baja California 25, Edificio B, Despacho 201</t>
  </si>
  <si>
    <t>nombredelaobra</t>
  </si>
  <si>
    <t>Tramo de Barranca del Muerto a Tlahuac.</t>
  </si>
  <si>
    <t>ciudaddelaobra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</si>
  <si>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</si>
  <si>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</si>
  <si>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</si>
  <si>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</si>
  <si>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</si>
  <si>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</si>
  <si>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</si>
  <si>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</si>
  <si>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</si>
  <si>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</si>
  <si>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</si>
  <si>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</si>
  <si>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</si>
  <si>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</si>
  <si>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</si>
  <si>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CAMPOS USADOS EN LOS REPORTES DE PROGRAMA DE SUMINISTROS</t>
  </si>
  <si>
    <t>{codigo}</t>
  </si>
  <si>
    <t>{codigoauxiliar}</t>
  </si>
  <si>
    <t>Código auxiliar (codigo de la dependencia, especificacion, etc).</t>
  </si>
  <si>
    <t>{descripcion}</t>
  </si>
  <si>
    <t>Costo en la moneda 1 del insumo.</t>
  </si>
  <si>
    <t>Encabezado de cada periodo.</t>
  </si>
  <si>
    <t>{pie de página}</t>
  </si>
  <si>
    <t>Monto esta hoja:</t>
  </si>
  <si>
    <t>Acumulado:</t>
  </si>
  <si>
    <t>Cliente:</t>
  </si>
  <si>
    <t>Obra:</t>
  </si>
  <si>
    <t>Lugar:</t>
  </si>
  <si>
    <t>Ciudad:</t>
  </si>
  <si>
    <t>Inicio Obra:</t>
  </si>
  <si>
    <t>Fin obra:</t>
  </si>
  <si>
    <t>Inicio obra: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</si>
  <si>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</si>
  <si>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</si>
  <si>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</si>
  <si>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</si>
  <si>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</si>
  <si>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</si>
  <si>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</si>
  <si>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</si>
  <si>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</si>
  <si>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Duración: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</si>
  <si>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</si>
  <si>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</si>
  <si>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</si>
  <si>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</si>
  <si>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</si>
  <si>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</si>
  <si>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</si>
  <si>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</si>
  <si>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</si>
  <si>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</si>
  <si>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</si>
  <si>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</si>
  <si>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</si>
  <si>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</si>
  <si>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</si>
  <si>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</si>
  <si>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</si>
  <si>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</si>
  <si>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</si>
  <si>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</si>
  <si>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</si>
  <si>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</si>
  <si>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</si>
  <si>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</si>
  <si>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</si>
  <si>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</si>
  <si>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</si>
  <si>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</si>
  <si>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</si>
  <si>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remateprimeramoneda</t>
  </si>
  <si>
    <t>rematesegundamoneda</t>
  </si>
  <si>
    <t>Cargo del responsable de la obra.</t>
  </si>
  <si>
    <t>DATOS PIE DE PÁGINA</t>
  </si>
  <si>
    <t>Estos datos corresponden al formato estándar de la hoja Programa de Suministros por Partida.xls</t>
  </si>
  <si>
    <t>cargoresponsabledelaobra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</si>
  <si>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</si>
  <si>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</si>
  <si>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</si>
  <si>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</si>
  <si>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</si>
  <si>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</si>
  <si>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</si>
  <si>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</si>
  <si>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</si>
  <si>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</si>
  <si>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</si>
  <si>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{pormes}</t>
  </si>
  <si>
    <t>Porcentaje por mes.</t>
  </si>
  <si>
    <t>{canmes}</t>
  </si>
  <si>
    <t>Cantidad por mes.</t>
  </si>
  <si>
    <t>{impmes}</t>
  </si>
  <si>
    <t>Importe por mes.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</si>
  <si>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</si>
  <si>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</si>
  <si>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</si>
  <si>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</si>
  <si>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</si>
  <si>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{parcial}</t>
  </si>
  <si>
    <t xml:space="preserve">Importe parcial </t>
  </si>
  <si>
    <t>{acumulado}</t>
  </si>
  <si>
    <t xml:space="preserve">Importe acumulado </t>
  </si>
  <si>
    <t>{parcialconletras}</t>
  </si>
  <si>
    <t>Parcial con letra</t>
  </si>
  <si>
    <t>{acumuladoconletras}</t>
  </si>
  <si>
    <t>Acumulado con letra</t>
  </si>
  <si>
    <t>{acumuladoantletras}</t>
  </si>
  <si>
    <t>Acumulado anterior con letra</t>
  </si>
  <si>
    <t>% esta hoja:</t>
  </si>
  <si>
    <t xml:space="preserve"> %Acumulado:</t>
  </si>
  <si>
    <t>Código del insumo de presupuesto.</t>
  </si>
  <si>
    <t>Unidad del insumo de presupuesto.</t>
  </si>
  <si>
    <t>Descripción del insumo (mediante opciones puede ser descripción completa ó descripción corta).</t>
  </si>
  <si>
    <t>Cantidad del insumo de presupuesto.</t>
  </si>
  <si>
    <t>Importe en la moneda 1 del insumo del presupuesto.</t>
  </si>
  <si>
    <t>Los siguientes campos se modifican en la pestaña detalle del equipo al entrar a un cargo fijo.</t>
  </si>
  <si>
    <t>{disponibilidad}</t>
  </si>
  <si>
    <t>Disponibilidad del equipo (Propio, Alquiler, Por comprar)</t>
  </si>
  <si>
    <t>{capacidad}</t>
  </si>
  <si>
    <t>Capacidad del equipo</t>
  </si>
  <si>
    <t>{marca}</t>
  </si>
  <si>
    <t>Marca del equipo.</t>
  </si>
  <si>
    <t>{modelo}</t>
  </si>
  <si>
    <t>Modelo del equipo</t>
  </si>
  <si>
    <t>{potencia}</t>
  </si>
  <si>
    <t>Potencia del equipo</t>
  </si>
  <si>
    <t>{propietario}</t>
  </si>
  <si>
    <t>Nombre o razón social del propietario.</t>
  </si>
  <si>
    <t>{serie}</t>
  </si>
  <si>
    <t>Número de serie del equipo</t>
  </si>
  <si>
    <t>{ubicacion}</t>
  </si>
  <si>
    <t>Ubicación fisica del equipo</t>
  </si>
  <si>
    <t>{valorcomercial}</t>
  </si>
  <si>
    <t>Valor comercial del equipo M.N.</t>
  </si>
  <si>
    <t>{valordeadquisiciónmon1}</t>
  </si>
  <si>
    <t>Valor de adquisición para relación de maquinaria moneda 1.</t>
  </si>
  <si>
    <t>{valordeadquisiciónmon2}</t>
  </si>
  <si>
    <t>Valor de adquisición para relación de maquinaria moneda 2.</t>
  </si>
  <si>
    <t>{vidautil}</t>
  </si>
  <si>
    <t xml:space="preserve">Vida util del equipo 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</si>
  <si>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</si>
  <si>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</si>
  <si>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</si>
  <si>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</si>
  <si>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</si>
  <si>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</si>
  <si>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</si>
  <si>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</si>
  <si>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</si>
  <si>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</si>
  <si>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</si>
  <si>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</si>
  <si>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</si>
  <si>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</si>
  <si>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</si>
  <si>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</si>
  <si>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</si>
  <si>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</si>
  <si>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</si>
  <si>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</si>
  <si>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</si>
  <si>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</si>
  <si>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{consecutivo}</t>
  </si>
  <si>
    <t>Número consecutivo de impresión.</t>
  </si>
  <si>
    <t>Consecutivo</t>
  </si>
  <si>
    <t>Concurso No:</t>
  </si>
  <si>
    <t>110812-11</t>
  </si>
  <si>
    <t>{fin}</t>
  </si>
  <si>
    <t>Fecha de terminación de utilización del insumo.</t>
  </si>
  <si>
    <t>{inicio}</t>
  </si>
  <si>
    <t>Fecha de inicio de utilización del insumo.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</si>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</sst>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&quot;$&quot;* #,##0.00_-;\-&quot;$&quot;* #,##0.00_-;_-&quot;$&quot;* &quot;-&quot;??_-;_-@_-"/>
    <numFmt numFmtId="164" formatCode="d\-mmm\-yyyy"/>
    <numFmt numFmtId="165" formatCode="#,##0.0000##"/>
    <numFmt numFmtId="166" formatCode="&quot;$&quot;#,##0.00_);\(&quot;$&quot;#,##0.00\)"/>
    <numFmt numFmtId="167" formatCode="&quot;$&quot;#,##0.00"/>
    <numFmt numFmtId="168" formatCode="0.000000"/>
    <numFmt numFmtId="169" formatCode="dd/mm/yyyy;@"/>
    <numFmt numFmtId="170" formatCode="0.000000%"/>
  </numFmts>
  <fonts count="13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6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0"/>
        <bgColor indexed="64"/>
      </patternFill>
    </fill>
    <fill>
      <patternFill patternType="solid">
        <fgColor theme="6" tint="-0.249977111117893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</borders>
  <cellStyleXfs count="5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12" fontId="2" fillId="0" borderId="0" applyFont="0" applyFill="0" applyProtection="0"/>
    <xf numFmtId="13" fontId="2" fillId="0" borderId="0" applyFont="0" applyFill="0" applyProtection="0"/>
    <xf numFmtId="0" fontId="9" fillId="0" borderId="0"/>
  </cellStyleXfs>
  <cellXfs count="134">
    <xf numFmtId="0" fontId="0" fillId="0" borderId="0" xfId="0"/>
    <xf numFmtId="0" fontId="3" fillId="0" borderId="0" xfId="0" applyFont="1"/>
    <xf numFmtId="0" fontId="0" fillId="0" borderId="6" xfId="0" applyBorder="1"/>
    <xf numFmtId="0" fontId="4" fillId="0" borderId="0" xfId="0" applyFont="1"/>
    <xf numFmtId="0" fontId="3" fillId="0" borderId="7" xfId="0" applyFont="1" applyBorder="1"/>
    <xf numFmtId="164" fontId="3" fillId="0" borderId="7" xfId="0" applyNumberFormat="1" applyFont="1" applyBorder="1"/>
    <xf numFmtId="0" fontId="0" fillId="0" borderId="7" xfId="0" applyBorder="1"/>
    <xf numFmtId="0" fontId="0" fillId="0" borderId="8" xfId="0" applyBorder="1"/>
    <xf numFmtId="0" fontId="1" fillId="0" borderId="0" xfId="0" applyFont="1" applyAlignment="1">
      <alignment horizontal="left"/>
    </xf>
    <xf numFmtId="44" fontId="5" fillId="0" borderId="0" xfId="2" applyNumberFormat="1" applyFont="1"/>
    <xf numFmtId="0" fontId="3" fillId="0" borderId="0" xfId="0" applyFont="1" applyAlignment="1">
      <alignment vertical="top"/>
    </xf>
    <xf numFmtId="0" fontId="3" fillId="0" borderId="0" xfId="0" applyFont="1" applyAlignment="1">
      <alignment horizontal="justify" vertical="top"/>
    </xf>
    <xf numFmtId="165" fontId="3" fillId="0" borderId="0" xfId="0" applyNumberFormat="1" applyFont="1" applyAlignment="1">
      <alignment horizontal="right" vertical="top"/>
    </xf>
    <xf numFmtId="4" fontId="3" fillId="0" borderId="0" xfId="0" applyNumberFormat="1" applyFont="1" applyAlignment="1">
      <alignment horizontal="right" vertical="top"/>
    </xf>
    <xf numFmtId="166" fontId="3" fillId="0" borderId="0" xfId="0" applyNumberFormat="1" applyFont="1" applyAlignment="1">
      <alignment horizontal="right" vertical="top"/>
    </xf>
    <xf numFmtId="0" fontId="0" fillId="5" borderId="0" xfId="0" applyFill="1"/>
    <xf numFmtId="0" fontId="6" fillId="3" borderId="12" xfId="0" applyFont="1" applyFill="1" applyBorder="1" applyAlignment="1">
      <alignment horizontal="center" vertical="top"/>
    </xf>
    <xf numFmtId="0" fontId="6" fillId="3" borderId="13" xfId="0" applyFont="1" applyFill="1" applyBorder="1" applyAlignment="1">
      <alignment horizontal="center" vertical="top"/>
    </xf>
    <xf numFmtId="0" fontId="6" fillId="3" borderId="13" xfId="0" applyFont="1" applyFill="1" applyBorder="1" applyAlignment="1">
      <alignment horizontal="center" vertical="top" wrapText="1"/>
    </xf>
    <xf numFmtId="0" fontId="6" fillId="6" borderId="14" xfId="0" applyFont="1" applyFill="1" applyBorder="1" applyAlignment="1">
      <alignment vertical="top"/>
    </xf>
    <xf numFmtId="0" fontId="0" fillId="6" borderId="15" xfId="0" applyFill="1" applyBorder="1" applyAlignment="1">
      <alignment vertical="top"/>
    </xf>
    <xf numFmtId="0" fontId="6" fillId="6" borderId="16" xfId="0" applyFont="1" applyFill="1" applyBorder="1" applyAlignment="1">
      <alignment vertical="top" wrapText="1"/>
    </xf>
    <xf numFmtId="0" fontId="2" fillId="2" borderId="17" xfId="0" applyFont="1" applyFill="1" applyBorder="1" applyAlignment="1">
      <alignment vertical="top"/>
    </xf>
    <xf numFmtId="0" fontId="0" fillId="2" borderId="17" xfId="0" applyFill="1" applyBorder="1" applyAlignment="1">
      <alignment vertical="top"/>
    </xf>
    <xf numFmtId="0" fontId="2" fillId="2" borderId="1" xfId="0" applyFont="1" applyFill="1" applyBorder="1" applyAlignment="1">
      <alignment vertical="top"/>
    </xf>
    <xf numFmtId="0" fontId="0" fillId="2" borderId="1" xfId="0" applyFill="1" applyBorder="1" applyAlignment="1">
      <alignment vertical="top"/>
    </xf>
    <xf numFmtId="0" fontId="6" fillId="2" borderId="1" xfId="0" applyFont="1" applyFill="1" applyBorder="1" applyAlignment="1">
      <alignment vertical="top" wrapText="1"/>
    </xf>
    <xf numFmtId="0" fontId="7" fillId="2" borderId="1" xfId="1" applyFill="1" applyBorder="1" applyAlignment="1" applyProtection="1">
      <alignment vertical="top" wrapText="1"/>
    </xf>
    <xf numFmtId="49" fontId="6" fillId="2" borderId="1" xfId="0" applyNumberFormat="1" applyFont="1" applyFill="1" applyBorder="1" applyAlignment="1">
      <alignment vertical="top" wrapText="1"/>
    </xf>
    <xf numFmtId="0" fontId="0" fillId="6" borderId="16" xfId="0" applyFill="1" applyBorder="1" applyAlignment="1">
      <alignment vertical="top"/>
    </xf>
    <xf numFmtId="0" fontId="6" fillId="2" borderId="1" xfId="0" applyFont="1" applyFill="1" applyBorder="1" applyAlignment="1">
      <alignment horizontal="left" vertical="top" wrapText="1"/>
    </xf>
    <xf numFmtId="0" fontId="6" fillId="6" borderId="1" xfId="0" applyFont="1" applyFill="1" applyBorder="1" applyAlignment="1">
      <alignment vertical="top" wrapText="1"/>
    </xf>
    <xf numFmtId="0" fontId="6" fillId="2" borderId="16" xfId="0" applyFont="1" applyFill="1" applyBorder="1" applyAlignment="1">
      <alignment vertical="top" wrapText="1"/>
    </xf>
    <xf numFmtId="0" fontId="2" fillId="2" borderId="18" xfId="0" applyFont="1" applyFill="1" applyBorder="1" applyAlignment="1">
      <alignment vertical="top"/>
    </xf>
    <xf numFmtId="0" fontId="0" fillId="2" borderId="18" xfId="0" applyFill="1" applyBorder="1" applyAlignment="1">
      <alignment vertical="top"/>
    </xf>
    <xf numFmtId="0" fontId="2" fillId="2" borderId="17" xfId="0" applyFont="1" applyFill="1" applyBorder="1"/>
    <xf numFmtId="167" fontId="6" fillId="2" borderId="1" xfId="0" applyNumberFormat="1" applyFont="1" applyFill="1" applyBorder="1" applyAlignment="1">
      <alignment vertical="top" wrapText="1"/>
    </xf>
    <xf numFmtId="0" fontId="2" fillId="2" borderId="1" xfId="0" applyFont="1" applyFill="1" applyBorder="1"/>
    <xf numFmtId="0" fontId="6" fillId="5" borderId="0" xfId="0" applyFont="1" applyFill="1" applyAlignment="1">
      <alignment horizontal="centerContinuous" vertical="top"/>
    </xf>
    <xf numFmtId="0" fontId="0" fillId="4" borderId="16" xfId="0" applyFill="1" applyBorder="1" applyAlignment="1">
      <alignment vertical="top"/>
    </xf>
    <xf numFmtId="0" fontId="1" fillId="3" borderId="14" xfId="0" applyFont="1" applyFill="1" applyBorder="1" applyAlignment="1">
      <alignment horizontal="center" vertical="top"/>
    </xf>
    <xf numFmtId="0" fontId="1" fillId="3" borderId="16" xfId="0" applyFont="1" applyFill="1" applyBorder="1" applyAlignment="1">
      <alignment horizontal="center" vertical="top"/>
    </xf>
    <xf numFmtId="0" fontId="0" fillId="2" borderId="1" xfId="0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0" fillId="5" borderId="0" xfId="0" applyFill="1" applyAlignment="1">
      <alignment vertical="top"/>
    </xf>
    <xf numFmtId="49" fontId="3" fillId="0" borderId="0" xfId="0" applyNumberFormat="1" applyFont="1"/>
    <xf numFmtId="0" fontId="4" fillId="0" borderId="0" xfId="0" applyFont="1" applyAlignment="1">
      <alignment horizontal="right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3" fillId="0" borderId="21" xfId="0" applyFont="1" applyBorder="1"/>
    <xf numFmtId="0" fontId="3" fillId="0" borderId="22" xfId="0" applyFont="1" applyBorder="1"/>
    <xf numFmtId="0" fontId="3" fillId="0" borderId="23" xfId="0" applyFont="1" applyBorder="1"/>
    <xf numFmtId="0" fontId="3" fillId="0" borderId="24" xfId="0" applyFont="1" applyBorder="1"/>
    <xf numFmtId="0" fontId="3" fillId="0" borderId="25" xfId="0" applyFont="1" applyBorder="1"/>
    <xf numFmtId="0" fontId="3" fillId="0" borderId="26" xfId="0" applyFont="1" applyBorder="1"/>
    <xf numFmtId="0" fontId="4" fillId="0" borderId="22" xfId="0" applyFont="1" applyBorder="1" applyAlignment="1">
      <alignment horizontal="right"/>
    </xf>
    <xf numFmtId="167" fontId="4" fillId="0" borderId="27" xfId="0" applyNumberFormat="1" applyFont="1" applyBorder="1" applyAlignment="1">
      <alignment horizontal="right" vertical="top"/>
    </xf>
    <xf numFmtId="167" fontId="4" fillId="0" borderId="28" xfId="0" applyNumberFormat="1" applyFont="1" applyBorder="1" applyAlignment="1">
      <alignment horizontal="right" vertical="top"/>
    </xf>
    <xf numFmtId="0" fontId="4" fillId="0" borderId="25" xfId="0" applyFont="1" applyBorder="1"/>
    <xf numFmtId="49" fontId="3" fillId="0" borderId="0" xfId="0" applyNumberFormat="1" applyFont="1" applyAlignment="1">
      <alignment vertical="top"/>
    </xf>
    <xf numFmtId="0" fontId="2" fillId="2" borderId="14" xfId="0" applyFont="1" applyFill="1" applyBorder="1" applyAlignment="1">
      <alignment vertical="top"/>
    </xf>
    <xf numFmtId="0" fontId="6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6" fillId="6" borderId="29" xfId="0" applyFont="1" applyFill="1" applyBorder="1" applyAlignment="1">
      <alignment vertical="top"/>
    </xf>
    <xf numFmtId="0" fontId="0" fillId="6" borderId="30" xfId="0" applyFill="1" applyBorder="1" applyAlignment="1">
      <alignment vertical="top"/>
    </xf>
    <xf numFmtId="0" fontId="6" fillId="6" borderId="30" xfId="0" applyFont="1" applyFill="1" applyBorder="1" applyAlignment="1">
      <alignment vertical="top" wrapText="1"/>
    </xf>
    <xf numFmtId="10" fontId="6" fillId="2" borderId="1" xfId="0" applyNumberFormat="1" applyFont="1" applyFill="1" applyBorder="1" applyAlignment="1">
      <alignment vertical="top" wrapText="1"/>
    </xf>
    <xf numFmtId="0" fontId="1" fillId="0" borderId="0" xfId="0" applyFont="1" applyAlignment="1">
      <alignment horizontal="center"/>
    </xf>
    <xf numFmtId="0" fontId="6" fillId="4" borderId="14" xfId="0" applyFont="1" applyFill="1" applyBorder="1" applyAlignment="1">
      <alignment vertical="top"/>
    </xf>
    <xf numFmtId="2" fontId="3" fillId="0" borderId="0" xfId="0" applyNumberFormat="1" applyFont="1" applyAlignment="1">
      <alignment horizontal="right" vertical="top"/>
    </xf>
    <xf numFmtId="167" fontId="3" fillId="0" borderId="0" xfId="0" applyNumberFormat="1" applyFont="1" applyAlignment="1">
      <alignment horizontal="right" vertical="top"/>
    </xf>
    <xf numFmtId="49" fontId="3" fillId="0" borderId="0" xfId="0" applyNumberFormat="1" applyFont="1" applyAlignment="1">
      <alignment horizontal="left" vertical="top" wrapText="1"/>
    </xf>
    <xf numFmtId="0" fontId="3" fillId="0" borderId="31" xfId="0" applyFont="1" applyBorder="1"/>
    <xf numFmtId="0" fontId="3" fillId="0" borderId="32" xfId="0" applyFont="1" applyBorder="1"/>
    <xf numFmtId="0" fontId="4" fillId="0" borderId="32" xfId="0" applyFont="1" applyBorder="1" applyAlignment="1">
      <alignment horizontal="right"/>
    </xf>
    <xf numFmtId="167" fontId="4" fillId="0" borderId="33" xfId="0" applyNumberFormat="1" applyFont="1" applyBorder="1" applyAlignment="1">
      <alignment horizontal="center" vertical="top"/>
    </xf>
    <xf numFmtId="0" fontId="3" fillId="0" borderId="34" xfId="0" applyFont="1" applyBorder="1"/>
    <xf numFmtId="167" fontId="4" fillId="0" borderId="35" xfId="0" applyNumberFormat="1" applyFont="1" applyBorder="1" applyAlignment="1">
      <alignment horizontal="right" vertical="top"/>
    </xf>
    <xf numFmtId="10" fontId="4" fillId="0" borderId="35" xfId="0" applyNumberFormat="1" applyFont="1" applyBorder="1" applyAlignment="1">
      <alignment horizontal="right" vertical="top"/>
    </xf>
    <xf numFmtId="0" fontId="4" fillId="0" borderId="36" xfId="0" applyFont="1" applyBorder="1"/>
    <xf numFmtId="0" fontId="3" fillId="0" borderId="37" xfId="0" applyFont="1" applyBorder="1"/>
    <xf numFmtId="0" fontId="4" fillId="0" borderId="37" xfId="0" applyFont="1" applyBorder="1" applyAlignment="1">
      <alignment horizontal="right"/>
    </xf>
    <xf numFmtId="167" fontId="4" fillId="0" borderId="38" xfId="0" applyNumberFormat="1" applyFont="1" applyBorder="1" applyAlignment="1">
      <alignment horizontal="right" vertical="top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0" fontId="1" fillId="2" borderId="1" xfId="0" applyFont="1" applyFill="1" applyBorder="1"/>
    <xf numFmtId="0" fontId="0" fillId="2" borderId="1" xfId="0" applyFill="1" applyBorder="1"/>
    <xf numFmtId="0" fontId="3" fillId="0" borderId="0" xfId="0" applyFont="1" applyAlignment="1">
      <alignment horizontal="right" vertical="top"/>
    </xf>
    <xf numFmtId="168" fontId="3" fillId="0" borderId="0" xfId="0" applyNumberFormat="1" applyFont="1" applyAlignment="1">
      <alignment horizontal="right" vertical="top"/>
    </xf>
    <xf numFmtId="169" fontId="4" fillId="0" borderId="11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169" fontId="4" fillId="0" borderId="11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top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2" fillId="2" borderId="1" xfId="0" applyFont="1" applyFill="1" applyBorder="1" applyAlignment="1">
      <alignment horizontal="left" vertical="top"/>
    </xf>
    <xf numFmtId="0" fontId="0" fillId="2" borderId="1" xfId="0" applyFill="1" applyBorder="1" applyAlignment="1">
      <alignment horizontal="left" vertical="top"/>
    </xf>
    <xf numFmtId="0" fontId="1" fillId="2" borderId="1" xfId="0" applyFont="1" applyFill="1" applyBorder="1" applyAlignment="1">
      <alignment horizontal="left" vertical="top" wrapText="1"/>
    </xf>
    <xf numFmtId="0" fontId="2" fillId="2" borderId="14" xfId="4" applyFont="1" applyFill="1" applyBorder="1" applyAlignment="1">
      <alignment vertical="top"/>
    </xf>
    <xf numFmtId="0" fontId="9" fillId="2" borderId="1" xfId="4" applyFill="1" applyBorder="1" applyAlignment="1">
      <alignment vertical="top"/>
    </xf>
    <xf numFmtId="0" fontId="1" fillId="2" borderId="1" xfId="4" applyFont="1" applyFill="1" applyBorder="1" applyAlignment="1">
      <alignment vertical="top"/>
    </xf>
    <xf numFmtId="0" fontId="9" fillId="2" borderId="14" xfId="4" applyFill="1" applyBorder="1" applyAlignment="1">
      <alignment vertical="top"/>
    </xf>
    <xf numFmtId="0" fontId="2" fillId="2" borderId="1" xfId="4" applyFont="1" applyFill="1" applyBorder="1" applyAlignment="1">
      <alignment vertical="top"/>
    </xf>
    <xf numFmtId="0" fontId="1" fillId="2" borderId="1" xfId="4" applyFont="1" applyFill="1" applyBorder="1" applyAlignment="1">
      <alignment vertical="top" wrapText="1"/>
    </xf>
    <xf numFmtId="169" fontId="3" fillId="0" borderId="0" xfId="0" applyNumberFormat="1" applyFont="1" applyAlignment="1">
      <alignment horizontal="left"/>
    </xf>
    <xf numFmtId="169" fontId="3" fillId="0" borderId="0" xfId="0" applyNumberFormat="1" applyFont="1"/>
    <xf numFmtId="169" fontId="6" fillId="2" borderId="1" xfId="0" applyNumberFormat="1" applyFont="1" applyFill="1" applyBorder="1" applyAlignment="1">
      <alignment vertical="top" wrapText="1"/>
    </xf>
    <xf numFmtId="169" fontId="6" fillId="2" borderId="18" xfId="0" applyNumberFormat="1" applyFont="1" applyFill="1" applyBorder="1" applyAlignment="1">
      <alignment vertical="top" wrapText="1"/>
    </xf>
    <xf numFmtId="0" fontId="3" fillId="0" borderId="0" xfId="0" applyFont="1" applyAlignment="1">
      <alignment horizontal="justify" vertical="top" wrapText="1"/>
    </xf>
    <xf numFmtId="0" fontId="3" fillId="0" borderId="0" xfId="0" applyFont="1" applyAlignment="1">
      <alignment horizontal="right"/>
    </xf>
    <xf numFmtId="0" fontId="1" fillId="2" borderId="17" xfId="0" applyFont="1" applyFill="1" applyBorder="1" applyAlignment="1">
      <alignment vertical="top" wrapText="1"/>
    </xf>
    <xf numFmtId="0" fontId="11" fillId="0" borderId="0" xfId="0" applyFont="1" applyAlignment="1">
      <alignment horizontal="left"/>
    </xf>
    <xf numFmtId="0" fontId="4" fillId="0" borderId="5" xfId="0" applyFont="1" applyBorder="1" applyAlignment="1">
      <alignment horizontal="right"/>
    </xf>
    <xf numFmtId="0" fontId="3" fillId="0" borderId="5" xfId="0" applyFont="1" applyBorder="1" applyAlignment="1">
      <alignment horizontal="right"/>
    </xf>
    <xf numFmtId="0" fontId="4" fillId="0" borderId="19" xfId="0" applyFont="1" applyBorder="1" applyAlignment="1">
      <alignment horizontal="right"/>
    </xf>
    <xf numFmtId="0" fontId="10" fillId="0" borderId="3" xfId="0" applyFont="1" applyBorder="1"/>
    <xf numFmtId="0" fontId="10" fillId="0" borderId="4" xfId="0" applyFont="1" applyBorder="1"/>
    <xf numFmtId="0" fontId="10" fillId="0" borderId="3" xfId="0" applyFont="1" applyBorder="1" applyAlignment="1">
      <alignment horizontal="centerContinuous"/>
    </xf>
    <xf numFmtId="0" fontId="10" fillId="0" borderId="3" xfId="0" applyFont="1" applyBorder="1" applyAlignment="1">
      <alignment horizontal="centerContinuous" wrapText="1"/>
    </xf>
    <xf numFmtId="0" fontId="10" fillId="0" borderId="0" xfId="0" applyFont="1" applyAlignment="1">
      <alignment horizontal="centerContinuous" wrapText="1"/>
    </xf>
    <xf numFmtId="0" fontId="10" fillId="0" borderId="0" xfId="0" applyFont="1"/>
    <xf numFmtId="0" fontId="10" fillId="0" borderId="6" xfId="0" applyFont="1" applyBorder="1"/>
    <xf numFmtId="0" fontId="10" fillId="0" borderId="0" xfId="0" applyFont="1" applyAlignment="1">
      <alignment horizontal="centerContinuous"/>
    </xf>
    <xf numFmtId="170" fontId="3" fillId="0" borderId="0" xfId="3" applyNumberFormat="1" applyFont="1" applyAlignment="1">
      <alignment horizontal="right" vertical="top"/>
    </xf>
    <xf numFmtId="0" fontId="12" fillId="2" borderId="1" xfId="0" applyFont="1" applyFill="1" applyBorder="1"/>
    <xf numFmtId="0" fontId="3" fillId="0" borderId="0" xfId="0" applyFont="1" applyAlignment="1">
      <alignment horizontal="justify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top" wrapText="1"/>
    </xf>
    <xf numFmtId="0" fontId="10" fillId="0" borderId="0" xfId="0" applyFont="1" applyAlignment="1">
      <alignment horizontal="center" vertical="top" wrapText="1"/>
    </xf>
  </cellXfs>
  <cellStyles count="5">
    <cellStyle name="Hipervínculo" xfId="1" builtinId="8"/>
    <cellStyle name="Moneda" xfId="2" builtinId="4"/>
    <cellStyle name="Normal" xfId="0" builtinId="0"/>
    <cellStyle name="Normal 2" xfId="4" xr:uid="{00000000-0005-0000-0000-000003000000}"/>
    <cellStyle name="Porcentaje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85724</xdr:colOff>
      <xdr:row>23</xdr:row>
      <xdr:rowOff>28575</xdr:rowOff>
    </xdr:from>
    <xdr:to>
      <xdr:col>10</xdr:col>
      <xdr:colOff>723899</xdr:colOff>
      <xdr:row>23</xdr:row>
      <xdr:rowOff>114300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7296149" y="391477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7</xdr:col>
      <xdr:colOff>600075</xdr:colOff>
      <xdr:row>1</xdr:row>
      <xdr:rowOff>19050</xdr:rowOff>
    </xdr:from>
    <xdr:to>
      <xdr:col>9</xdr:col>
      <xdr:colOff>209550</xdr:colOff>
      <xdr:row>5</xdr:row>
      <xdr:rowOff>95250</xdr:rowOff>
    </xdr:to>
    <xdr:pic>
      <xdr:nvPicPr>
        <xdr:cNvPr id="2" name="logoempresa">
          <a:extLst>
            <a:ext uri="{FF2B5EF4-FFF2-40B4-BE49-F238E27FC236}">
              <a16:creationId xmlns:a16="http://schemas.microsoft.com/office/drawing/2014/main" id="{8E017457-2262-4854-9EE8-A6CA9FBDBB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62650" y="161925"/>
          <a:ext cx="9239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22</xdr:row>
      <xdr:rowOff>38100</xdr:rowOff>
    </xdr:from>
    <xdr:to>
      <xdr:col>4</xdr:col>
      <xdr:colOff>723899</xdr:colOff>
      <xdr:row>22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SpPr/>
      </xdr:nvSpPr>
      <xdr:spPr>
        <a:xfrm>
          <a:off x="4619624" y="33909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7</xdr:col>
      <xdr:colOff>219075</xdr:colOff>
      <xdr:row>1</xdr:row>
      <xdr:rowOff>66675</xdr:rowOff>
    </xdr:from>
    <xdr:to>
      <xdr:col>9</xdr:col>
      <xdr:colOff>247650</xdr:colOff>
      <xdr:row>5</xdr:row>
      <xdr:rowOff>142875</xdr:rowOff>
    </xdr:to>
    <xdr:pic>
      <xdr:nvPicPr>
        <xdr:cNvPr id="2" name="logoempresa">
          <a:extLst>
            <a:ext uri="{FF2B5EF4-FFF2-40B4-BE49-F238E27FC236}">
              <a16:creationId xmlns:a16="http://schemas.microsoft.com/office/drawing/2014/main" id="{A9FE66A3-8A51-4F9B-A8E2-A0735423EC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00" y="209550"/>
          <a:ext cx="9239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85724</xdr:colOff>
      <xdr:row>22</xdr:row>
      <xdr:rowOff>28575</xdr:rowOff>
    </xdr:from>
    <xdr:to>
      <xdr:col>8</xdr:col>
      <xdr:colOff>723899</xdr:colOff>
      <xdr:row>22</xdr:row>
      <xdr:rowOff>114300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7334249" y="3914775"/>
          <a:ext cx="5619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8</xdr:col>
      <xdr:colOff>228600</xdr:colOff>
      <xdr:row>1</xdr:row>
      <xdr:rowOff>85725</xdr:rowOff>
    </xdr:from>
    <xdr:to>
      <xdr:col>9</xdr:col>
      <xdr:colOff>504825</xdr:colOff>
      <xdr:row>6</xdr:row>
      <xdr:rowOff>0</xdr:rowOff>
    </xdr:to>
    <xdr:pic>
      <xdr:nvPicPr>
        <xdr:cNvPr id="4" name="logoempresa">
          <a:extLst>
            <a:ext uri="{FF2B5EF4-FFF2-40B4-BE49-F238E27FC236}">
              <a16:creationId xmlns:a16="http://schemas.microsoft.com/office/drawing/2014/main" id="{6C5038DB-D278-4D29-90B3-381437F0FF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57925" y="228600"/>
          <a:ext cx="9239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23</xdr:row>
      <xdr:rowOff>38100</xdr:rowOff>
    </xdr:from>
    <xdr:to>
      <xdr:col>4</xdr:col>
      <xdr:colOff>723899</xdr:colOff>
      <xdr:row>23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/>
      </xdr:nvSpPr>
      <xdr:spPr>
        <a:xfrm>
          <a:off x="7296149" y="39243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6</xdr:col>
      <xdr:colOff>390525</xdr:colOff>
      <xdr:row>1</xdr:row>
      <xdr:rowOff>47625</xdr:rowOff>
    </xdr:from>
    <xdr:to>
      <xdr:col>8</xdr:col>
      <xdr:colOff>200025</xdr:colOff>
      <xdr:row>5</xdr:row>
      <xdr:rowOff>123825</xdr:rowOff>
    </xdr:to>
    <xdr:pic>
      <xdr:nvPicPr>
        <xdr:cNvPr id="2" name="logoempresa">
          <a:extLst>
            <a:ext uri="{FF2B5EF4-FFF2-40B4-BE49-F238E27FC236}">
              <a16:creationId xmlns:a16="http://schemas.microsoft.com/office/drawing/2014/main" id="{2F58C260-099C-48D7-8882-0895966898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00775" y="190500"/>
          <a:ext cx="9239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22</xdr:row>
      <xdr:rowOff>38100</xdr:rowOff>
    </xdr:from>
    <xdr:to>
      <xdr:col>4</xdr:col>
      <xdr:colOff>723899</xdr:colOff>
      <xdr:row>22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4657724" y="3524250"/>
          <a:ext cx="5619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7</xdr:col>
      <xdr:colOff>295275</xdr:colOff>
      <xdr:row>1</xdr:row>
      <xdr:rowOff>47625</xdr:rowOff>
    </xdr:from>
    <xdr:to>
      <xdr:col>9</xdr:col>
      <xdr:colOff>323850</xdr:colOff>
      <xdr:row>5</xdr:row>
      <xdr:rowOff>123825</xdr:rowOff>
    </xdr:to>
    <xdr:pic>
      <xdr:nvPicPr>
        <xdr:cNvPr id="4" name="logoempresa">
          <a:extLst>
            <a:ext uri="{FF2B5EF4-FFF2-40B4-BE49-F238E27FC236}">
              <a16:creationId xmlns:a16="http://schemas.microsoft.com/office/drawing/2014/main" id="{C41825D2-1430-40E7-A2D8-5100FC2AC2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72275" y="190500"/>
          <a:ext cx="9239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22</xdr:row>
      <xdr:rowOff>38100</xdr:rowOff>
    </xdr:from>
    <xdr:to>
      <xdr:col>4</xdr:col>
      <xdr:colOff>723899</xdr:colOff>
      <xdr:row>22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/>
      </xdr:nvSpPr>
      <xdr:spPr>
        <a:xfrm>
          <a:off x="4619624" y="33909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7</xdr:col>
      <xdr:colOff>200025</xdr:colOff>
      <xdr:row>1</xdr:row>
      <xdr:rowOff>57150</xdr:rowOff>
    </xdr:from>
    <xdr:to>
      <xdr:col>9</xdr:col>
      <xdr:colOff>228600</xdr:colOff>
      <xdr:row>5</xdr:row>
      <xdr:rowOff>133350</xdr:rowOff>
    </xdr:to>
    <xdr:pic>
      <xdr:nvPicPr>
        <xdr:cNvPr id="2" name="logoempresa">
          <a:extLst>
            <a:ext uri="{FF2B5EF4-FFF2-40B4-BE49-F238E27FC236}">
              <a16:creationId xmlns:a16="http://schemas.microsoft.com/office/drawing/2014/main" id="{9C7ED9DB-2D6B-4E56-B837-1D2A78D301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48450" y="200025"/>
          <a:ext cx="9239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21</xdr:row>
      <xdr:rowOff>38100</xdr:rowOff>
    </xdr:from>
    <xdr:to>
      <xdr:col>4</xdr:col>
      <xdr:colOff>723899</xdr:colOff>
      <xdr:row>21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/>
      </xdr:nvSpPr>
      <xdr:spPr>
        <a:xfrm>
          <a:off x="4657724" y="3390900"/>
          <a:ext cx="5619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7</xdr:col>
      <xdr:colOff>114300</xdr:colOff>
      <xdr:row>1</xdr:row>
      <xdr:rowOff>57150</xdr:rowOff>
    </xdr:from>
    <xdr:to>
      <xdr:col>9</xdr:col>
      <xdr:colOff>142875</xdr:colOff>
      <xdr:row>5</xdr:row>
      <xdr:rowOff>133350</xdr:rowOff>
    </xdr:to>
    <xdr:pic>
      <xdr:nvPicPr>
        <xdr:cNvPr id="4" name="logoempresa">
          <a:extLst>
            <a:ext uri="{FF2B5EF4-FFF2-40B4-BE49-F238E27FC236}">
              <a16:creationId xmlns:a16="http://schemas.microsoft.com/office/drawing/2014/main" id="{834C9A17-EC4E-4179-A942-4650EB7AD9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62725" y="200025"/>
          <a:ext cx="9239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22</xdr:row>
      <xdr:rowOff>38100</xdr:rowOff>
    </xdr:from>
    <xdr:to>
      <xdr:col>5</xdr:col>
      <xdr:colOff>723899</xdr:colOff>
      <xdr:row>22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/>
      </xdr:nvSpPr>
      <xdr:spPr>
        <a:xfrm>
          <a:off x="4657724" y="3390900"/>
          <a:ext cx="5619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8</xdr:col>
      <xdr:colOff>190500</xdr:colOff>
      <xdr:row>1</xdr:row>
      <xdr:rowOff>85725</xdr:rowOff>
    </xdr:from>
    <xdr:to>
      <xdr:col>10</xdr:col>
      <xdr:colOff>219075</xdr:colOff>
      <xdr:row>5</xdr:row>
      <xdr:rowOff>152400</xdr:rowOff>
    </xdr:to>
    <xdr:pic>
      <xdr:nvPicPr>
        <xdr:cNvPr id="4" name="logoempresa">
          <a:extLst>
            <a:ext uri="{FF2B5EF4-FFF2-40B4-BE49-F238E27FC236}">
              <a16:creationId xmlns:a16="http://schemas.microsoft.com/office/drawing/2014/main" id="{7C66C557-8594-4F56-BF44-E26BEC46AD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10300" y="228600"/>
          <a:ext cx="9239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85724</xdr:colOff>
      <xdr:row>23</xdr:row>
      <xdr:rowOff>38100</xdr:rowOff>
    </xdr:from>
    <xdr:to>
      <xdr:col>10</xdr:col>
      <xdr:colOff>723899</xdr:colOff>
      <xdr:row>23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/>
      </xdr:nvSpPr>
      <xdr:spPr>
        <a:xfrm>
          <a:off x="7296149" y="39243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9</xdr:col>
      <xdr:colOff>152400</xdr:colOff>
      <xdr:row>1</xdr:row>
      <xdr:rowOff>76200</xdr:rowOff>
    </xdr:from>
    <xdr:to>
      <xdr:col>10</xdr:col>
      <xdr:colOff>504825</xdr:colOff>
      <xdr:row>5</xdr:row>
      <xdr:rowOff>152400</xdr:rowOff>
    </xdr:to>
    <xdr:pic>
      <xdr:nvPicPr>
        <xdr:cNvPr id="5" name="logoempresa">
          <a:extLst>
            <a:ext uri="{FF2B5EF4-FFF2-40B4-BE49-F238E27FC236}">
              <a16:creationId xmlns:a16="http://schemas.microsoft.com/office/drawing/2014/main" id="{885B240E-47C6-4835-9DF6-9EB300A9C3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29425" y="219075"/>
          <a:ext cx="9239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23</xdr:row>
      <xdr:rowOff>38100</xdr:rowOff>
    </xdr:from>
    <xdr:to>
      <xdr:col>4</xdr:col>
      <xdr:colOff>723899</xdr:colOff>
      <xdr:row>23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/>
      </xdr:nvSpPr>
      <xdr:spPr>
        <a:xfrm>
          <a:off x="4619624" y="352425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7</xdr:col>
      <xdr:colOff>161925</xdr:colOff>
      <xdr:row>1</xdr:row>
      <xdr:rowOff>47625</xdr:rowOff>
    </xdr:from>
    <xdr:to>
      <xdr:col>9</xdr:col>
      <xdr:colOff>190500</xdr:colOff>
      <xdr:row>5</xdr:row>
      <xdr:rowOff>123825</xdr:rowOff>
    </xdr:to>
    <xdr:pic>
      <xdr:nvPicPr>
        <xdr:cNvPr id="2" name="logoempresa">
          <a:extLst>
            <a:ext uri="{FF2B5EF4-FFF2-40B4-BE49-F238E27FC236}">
              <a16:creationId xmlns:a16="http://schemas.microsoft.com/office/drawing/2014/main" id="{7E942736-982C-4952-82C7-C340730965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38925" y="190500"/>
          <a:ext cx="9239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C70"/>
  <sheetViews>
    <sheetView showGridLines="0" showZeros="0" tabSelected="1" workbookViewId="0">
      <selection activeCell="E24" sqref="E24"/>
    </sheetView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2" customWidth="1"/>
  </cols>
  <sheetData>
    <row r="1" spans="1:3" x14ac:dyDescent="0.2">
      <c r="B1" s="97" t="s">
        <v>226</v>
      </c>
      <c r="C1" s="98" t="s">
        <v>252</v>
      </c>
    </row>
    <row r="2" spans="1:3" ht="12.75" customHeight="1" x14ac:dyDescent="0.2">
      <c r="A2" s="62" t="s">
        <v>0</v>
      </c>
      <c r="B2" s="62"/>
      <c r="C2" s="68"/>
    </row>
    <row r="3" spans="1:3" ht="12.75" customHeight="1" x14ac:dyDescent="0.2">
      <c r="A3" s="63"/>
      <c r="B3" s="63"/>
      <c r="C3" s="63"/>
    </row>
    <row r="4" spans="1:3" ht="12.75" customHeight="1" x14ac:dyDescent="0.2">
      <c r="A4" s="16" t="s">
        <v>48</v>
      </c>
      <c r="B4" s="17" t="s">
        <v>2</v>
      </c>
      <c r="C4" s="18" t="s">
        <v>49</v>
      </c>
    </row>
    <row r="5" spans="1:3" ht="12.75" customHeight="1" x14ac:dyDescent="0.2">
      <c r="A5" s="19" t="s">
        <v>3</v>
      </c>
      <c r="B5" s="20"/>
      <c r="C5" s="21"/>
    </row>
    <row r="6" spans="1:3" ht="12.75" customHeight="1" x14ac:dyDescent="0.2">
      <c r="A6" s="22" t="s">
        <v>50</v>
      </c>
      <c r="B6" s="23" t="s">
        <v>4</v>
      </c>
      <c r="C6" s="114" t="s">
        <v>257</v>
      </c>
    </row>
    <row r="7" spans="1:3" ht="12.75" customHeight="1" x14ac:dyDescent="0.2">
      <c r="A7" s="24" t="s">
        <v>51</v>
      </c>
      <c r="B7" s="25" t="s">
        <v>5</v>
      </c>
      <c r="C7" s="26" t="s">
        <v>258</v>
      </c>
    </row>
    <row r="8" spans="1:3" ht="12.75" customHeight="1" x14ac:dyDescent="0.2">
      <c r="A8" s="24" t="s">
        <v>52</v>
      </c>
      <c r="B8" s="25" t="s">
        <v>6</v>
      </c>
      <c r="C8" s="26" t="s">
        <v>259</v>
      </c>
    </row>
    <row r="9" spans="1:3" ht="12.75" customHeight="1" x14ac:dyDescent="0.2">
      <c r="A9" s="24" t="s">
        <v>53</v>
      </c>
      <c r="B9" s="25" t="s">
        <v>7</v>
      </c>
      <c r="C9" s="26" t="s">
        <v>54</v>
      </c>
    </row>
    <row r="10" spans="1:3" ht="12.75" customHeight="1" x14ac:dyDescent="0.2">
      <c r="A10" s="25" t="s">
        <v>55</v>
      </c>
      <c r="B10" s="24" t="s">
        <v>56</v>
      </c>
      <c r="C10" s="26" t="s">
        <v>260</v>
      </c>
    </row>
    <row r="11" spans="1:3" ht="12.75" customHeight="1" x14ac:dyDescent="0.2">
      <c r="A11" s="25" t="s">
        <v>58</v>
      </c>
      <c r="B11" s="25" t="s">
        <v>8</v>
      </c>
      <c r="C11" s="26" t="s">
        <v>261</v>
      </c>
    </row>
    <row r="12" spans="1:3" ht="12.75" customHeight="1" x14ac:dyDescent="0.2">
      <c r="A12" s="25" t="s">
        <v>59</v>
      </c>
      <c r="B12" s="25" t="s">
        <v>9</v>
      </c>
      <c r="C12" s="26" t="s">
        <v>262</v>
      </c>
    </row>
    <row r="13" spans="1:3" ht="12.75" customHeight="1" x14ac:dyDescent="0.2">
      <c r="A13" s="25" t="s">
        <v>60</v>
      </c>
      <c r="B13" s="25" t="s">
        <v>10</v>
      </c>
      <c r="C13" s="27" t="s">
        <v>263</v>
      </c>
    </row>
    <row r="14" spans="1:3" ht="12.75" customHeight="1" x14ac:dyDescent="0.2">
      <c r="A14" s="24" t="s">
        <v>61</v>
      </c>
      <c r="B14" s="25" t="s">
        <v>11</v>
      </c>
      <c r="C14" s="28">
        <v>1234567</v>
      </c>
    </row>
    <row r="15" spans="1:3" ht="12.75" customHeight="1" x14ac:dyDescent="0.2">
      <c r="A15" s="24" t="s">
        <v>62</v>
      </c>
      <c r="B15" s="25" t="s">
        <v>12</v>
      </c>
      <c r="C15" s="28">
        <v>12345678</v>
      </c>
    </row>
    <row r="16" spans="1:3" ht="12.75" customHeight="1" x14ac:dyDescent="0.2">
      <c r="A16" s="24" t="s">
        <v>63</v>
      </c>
      <c r="B16" s="25" t="s">
        <v>13</v>
      </c>
      <c r="C16" s="28">
        <v>123456789</v>
      </c>
    </row>
    <row r="17" spans="1:3" ht="12.75" customHeight="1" x14ac:dyDescent="0.2">
      <c r="A17" s="24" t="s">
        <v>64</v>
      </c>
      <c r="B17" s="25" t="s">
        <v>14</v>
      </c>
      <c r="C17" s="26" t="s">
        <v>264</v>
      </c>
    </row>
    <row r="18" spans="1:3" ht="12.75" customHeight="1" x14ac:dyDescent="0.2">
      <c r="A18" s="24" t="s">
        <v>65</v>
      </c>
      <c r="B18" s="25" t="s">
        <v>15</v>
      </c>
      <c r="C18" s="26" t="s">
        <v>66</v>
      </c>
    </row>
    <row r="19" spans="1:3" ht="12.75" customHeight="1" x14ac:dyDescent="0.2">
      <c r="A19" s="19" t="s">
        <v>67</v>
      </c>
      <c r="B19" s="29"/>
      <c r="C19" s="21"/>
    </row>
    <row r="20" spans="1:3" ht="38.25" x14ac:dyDescent="0.2">
      <c r="A20" s="24" t="s">
        <v>68</v>
      </c>
      <c r="B20" s="24" t="s">
        <v>69</v>
      </c>
      <c r="C20" s="30" t="s">
        <v>70</v>
      </c>
    </row>
    <row r="21" spans="1:3" ht="12.75" customHeight="1" x14ac:dyDescent="0.2">
      <c r="A21" s="25" t="s">
        <v>71</v>
      </c>
      <c r="B21" s="25" t="s">
        <v>72</v>
      </c>
      <c r="C21" s="26" t="s">
        <v>73</v>
      </c>
    </row>
    <row r="22" spans="1:3" ht="12.75" customHeight="1" x14ac:dyDescent="0.2">
      <c r="A22" s="25" t="s">
        <v>74</v>
      </c>
      <c r="B22" s="25" t="s">
        <v>75</v>
      </c>
      <c r="C22" s="26" t="s">
        <v>76</v>
      </c>
    </row>
    <row r="23" spans="1:3" ht="12.75" customHeight="1" x14ac:dyDescent="0.2">
      <c r="A23" s="25" t="s">
        <v>127</v>
      </c>
      <c r="B23" s="25" t="s">
        <v>128</v>
      </c>
      <c r="C23" s="26" t="s">
        <v>128</v>
      </c>
    </row>
    <row r="24" spans="1:3" ht="12.75" customHeight="1" x14ac:dyDescent="0.2">
      <c r="A24" s="25" t="s">
        <v>129</v>
      </c>
      <c r="B24" s="25" t="s">
        <v>130</v>
      </c>
      <c r="C24" s="26" t="s">
        <v>130</v>
      </c>
    </row>
    <row r="25" spans="1:3" ht="12.75" customHeight="1" x14ac:dyDescent="0.2">
      <c r="A25" s="25" t="s">
        <v>131</v>
      </c>
      <c r="B25" s="25" t="s">
        <v>132</v>
      </c>
      <c r="C25" s="26" t="s">
        <v>132</v>
      </c>
    </row>
    <row r="26" spans="1:3" ht="12.75" customHeight="1" x14ac:dyDescent="0.2">
      <c r="A26" s="25" t="s">
        <v>133</v>
      </c>
      <c r="B26" s="25" t="s">
        <v>134</v>
      </c>
      <c r="C26" s="26" t="s">
        <v>134</v>
      </c>
    </row>
    <row r="27" spans="1:3" ht="12.75" customHeight="1" x14ac:dyDescent="0.2">
      <c r="A27" s="25" t="s">
        <v>135</v>
      </c>
      <c r="B27" s="25" t="s">
        <v>136</v>
      </c>
      <c r="C27" s="26" t="s">
        <v>136</v>
      </c>
    </row>
    <row r="28" spans="1:3" ht="12.75" customHeight="1" x14ac:dyDescent="0.2">
      <c r="A28" s="25" t="s">
        <v>137</v>
      </c>
      <c r="B28" s="25" t="s">
        <v>138</v>
      </c>
      <c r="C28" s="26" t="s">
        <v>138</v>
      </c>
    </row>
    <row r="29" spans="1:3" ht="12.75" customHeight="1" x14ac:dyDescent="0.2">
      <c r="A29" s="25" t="s">
        <v>139</v>
      </c>
      <c r="B29" s="25" t="s">
        <v>140</v>
      </c>
      <c r="C29" s="26" t="s">
        <v>140</v>
      </c>
    </row>
    <row r="30" spans="1:3" ht="12.75" customHeight="1" x14ac:dyDescent="0.2">
      <c r="A30" s="102" t="s">
        <v>230</v>
      </c>
      <c r="B30" s="103" t="s">
        <v>231</v>
      </c>
      <c r="C30" s="104" t="s">
        <v>231</v>
      </c>
    </row>
    <row r="31" spans="1:3" ht="12.75" customHeight="1" x14ac:dyDescent="0.2">
      <c r="A31" s="105" t="s">
        <v>232</v>
      </c>
      <c r="B31" s="103" t="s">
        <v>233</v>
      </c>
      <c r="C31" s="104" t="s">
        <v>233</v>
      </c>
    </row>
    <row r="32" spans="1:3" ht="12.75" customHeight="1" x14ac:dyDescent="0.2">
      <c r="A32" s="102" t="s">
        <v>234</v>
      </c>
      <c r="B32" s="103" t="s">
        <v>235</v>
      </c>
      <c r="C32" s="104" t="s">
        <v>235</v>
      </c>
    </row>
    <row r="33" spans="1:3" ht="12.75" customHeight="1" x14ac:dyDescent="0.2">
      <c r="A33" s="19" t="s">
        <v>16</v>
      </c>
      <c r="B33" s="29"/>
      <c r="C33" s="21"/>
    </row>
    <row r="34" spans="1:3" ht="12.75" customHeight="1" x14ac:dyDescent="0.2">
      <c r="A34" s="24" t="s">
        <v>77</v>
      </c>
      <c r="B34" s="25" t="s">
        <v>17</v>
      </c>
      <c r="C34" s="110">
        <v>40017</v>
      </c>
    </row>
    <row r="35" spans="1:3" ht="12.75" customHeight="1" x14ac:dyDescent="0.2">
      <c r="A35" s="24" t="s">
        <v>78</v>
      </c>
      <c r="B35" s="25" t="s">
        <v>18</v>
      </c>
      <c r="C35" s="28" t="s">
        <v>79</v>
      </c>
    </row>
    <row r="36" spans="1:3" ht="12.75" customHeight="1" x14ac:dyDescent="0.2">
      <c r="A36" s="24" t="s">
        <v>141</v>
      </c>
      <c r="B36" s="24" t="s">
        <v>80</v>
      </c>
      <c r="C36" s="26" t="s">
        <v>81</v>
      </c>
    </row>
    <row r="37" spans="1:3" ht="12.75" customHeight="1" x14ac:dyDescent="0.2">
      <c r="A37" s="19" t="s">
        <v>19</v>
      </c>
      <c r="B37" s="29"/>
      <c r="C37" s="31"/>
    </row>
    <row r="38" spans="1:3" ht="12.75" customHeight="1" x14ac:dyDescent="0.2">
      <c r="A38" s="99" t="s">
        <v>227</v>
      </c>
      <c r="B38" s="100" t="s">
        <v>228</v>
      </c>
      <c r="C38" s="101" t="s">
        <v>229</v>
      </c>
    </row>
    <row r="39" spans="1:3" ht="102" x14ac:dyDescent="0.2">
      <c r="A39" s="24" t="s">
        <v>82</v>
      </c>
      <c r="B39" s="25" t="s">
        <v>20</v>
      </c>
      <c r="C39" s="32" t="s">
        <v>179</v>
      </c>
    </row>
    <row r="40" spans="1:3" ht="12.75" customHeight="1" x14ac:dyDescent="0.2">
      <c r="A40" s="24" t="s">
        <v>142</v>
      </c>
      <c r="B40" s="25" t="s">
        <v>21</v>
      </c>
      <c r="C40" s="26" t="s">
        <v>83</v>
      </c>
    </row>
    <row r="41" spans="1:3" ht="12.75" customHeight="1" x14ac:dyDescent="0.2">
      <c r="A41" s="24" t="s">
        <v>143</v>
      </c>
      <c r="B41" s="25" t="s">
        <v>144</v>
      </c>
      <c r="C41" s="26" t="s">
        <v>144</v>
      </c>
    </row>
    <row r="42" spans="1:3" ht="12.75" customHeight="1" x14ac:dyDescent="0.2">
      <c r="A42" s="24" t="s">
        <v>84</v>
      </c>
      <c r="B42" s="25" t="s">
        <v>22</v>
      </c>
      <c r="C42" s="26" t="s">
        <v>54</v>
      </c>
    </row>
    <row r="43" spans="1:3" ht="12.75" customHeight="1" x14ac:dyDescent="0.2">
      <c r="A43" s="24" t="s">
        <v>85</v>
      </c>
      <c r="B43" s="24" t="s">
        <v>86</v>
      </c>
      <c r="C43" s="26" t="s">
        <v>57</v>
      </c>
    </row>
    <row r="44" spans="1:3" ht="12.75" customHeight="1" x14ac:dyDescent="0.2">
      <c r="A44" s="24" t="s">
        <v>145</v>
      </c>
      <c r="B44" s="24" t="s">
        <v>146</v>
      </c>
      <c r="C44" s="26" t="s">
        <v>146</v>
      </c>
    </row>
    <row r="45" spans="1:3" ht="12.75" customHeight="1" x14ac:dyDescent="0.2">
      <c r="A45" s="24" t="s">
        <v>147</v>
      </c>
      <c r="B45" s="24" t="s">
        <v>148</v>
      </c>
      <c r="C45" s="26" t="s">
        <v>148</v>
      </c>
    </row>
    <row r="46" spans="1:3" ht="12.75" customHeight="1" x14ac:dyDescent="0.2">
      <c r="A46" s="24" t="s">
        <v>149</v>
      </c>
      <c r="B46" s="24" t="s">
        <v>150</v>
      </c>
      <c r="C46" s="26" t="s">
        <v>150</v>
      </c>
    </row>
    <row r="47" spans="1:3" ht="12.75" customHeight="1" x14ac:dyDescent="0.2">
      <c r="A47" s="24" t="s">
        <v>151</v>
      </c>
      <c r="B47" s="24" t="s">
        <v>152</v>
      </c>
      <c r="C47" s="26" t="s">
        <v>152</v>
      </c>
    </row>
    <row r="48" spans="1:3" ht="12.75" customHeight="1" x14ac:dyDescent="0.2">
      <c r="A48" s="24" t="s">
        <v>161</v>
      </c>
      <c r="B48" s="24" t="s">
        <v>158</v>
      </c>
      <c r="C48" s="26" t="s">
        <v>162</v>
      </c>
    </row>
    <row r="49" spans="1:3" ht="12.75" customHeight="1" x14ac:dyDescent="0.2">
      <c r="A49" s="106" t="s">
        <v>236</v>
      </c>
      <c r="B49" s="106" t="s">
        <v>237</v>
      </c>
      <c r="C49" s="107" t="s">
        <v>238</v>
      </c>
    </row>
    <row r="50" spans="1:3" ht="12.75" customHeight="1" x14ac:dyDescent="0.2">
      <c r="A50" s="106" t="s">
        <v>239</v>
      </c>
      <c r="B50" s="106" t="s">
        <v>240</v>
      </c>
      <c r="C50" s="107" t="s">
        <v>265</v>
      </c>
    </row>
    <row r="51" spans="1:3" ht="12.75" customHeight="1" x14ac:dyDescent="0.2">
      <c r="A51" s="106" t="s">
        <v>241</v>
      </c>
      <c r="B51" s="106" t="s">
        <v>242</v>
      </c>
      <c r="C51" s="107" t="s">
        <v>243</v>
      </c>
    </row>
    <row r="52" spans="1:3" ht="12.75" customHeight="1" x14ac:dyDescent="0.2">
      <c r="A52" s="106" t="s">
        <v>244</v>
      </c>
      <c r="B52" s="106" t="s">
        <v>245</v>
      </c>
      <c r="C52" s="107" t="s">
        <v>262</v>
      </c>
    </row>
    <row r="53" spans="1:3" ht="12.75" customHeight="1" x14ac:dyDescent="0.2">
      <c r="A53" s="106" t="s">
        <v>246</v>
      </c>
      <c r="B53" s="106" t="s">
        <v>247</v>
      </c>
      <c r="C53" s="27" t="s">
        <v>263</v>
      </c>
    </row>
    <row r="54" spans="1:3" ht="12.75" customHeight="1" x14ac:dyDescent="0.2">
      <c r="A54" s="24" t="s">
        <v>87</v>
      </c>
      <c r="B54" s="25" t="s">
        <v>88</v>
      </c>
      <c r="C54" s="110">
        <v>40026</v>
      </c>
    </row>
    <row r="55" spans="1:3" ht="12.75" customHeight="1" x14ac:dyDescent="0.2">
      <c r="A55" s="33" t="s">
        <v>89</v>
      </c>
      <c r="B55" s="34" t="s">
        <v>90</v>
      </c>
      <c r="C55" s="111">
        <v>40178</v>
      </c>
    </row>
    <row r="56" spans="1:3" ht="12.75" customHeight="1" x14ac:dyDescent="0.2">
      <c r="A56" s="24" t="s">
        <v>163</v>
      </c>
      <c r="B56" s="25" t="s">
        <v>164</v>
      </c>
      <c r="C56" s="36">
        <v>100000</v>
      </c>
    </row>
    <row r="57" spans="1:3" ht="12.75" customHeight="1" x14ac:dyDescent="0.2">
      <c r="A57" s="24" t="s">
        <v>165</v>
      </c>
      <c r="B57" s="25" t="s">
        <v>166</v>
      </c>
      <c r="C57" s="36">
        <v>7722</v>
      </c>
    </row>
    <row r="58" spans="1:3" ht="12.75" customHeight="1" x14ac:dyDescent="0.2">
      <c r="A58" s="24" t="s">
        <v>167</v>
      </c>
      <c r="B58" s="25" t="s">
        <v>168</v>
      </c>
      <c r="C58" s="67">
        <v>0.15</v>
      </c>
    </row>
    <row r="59" spans="1:3" ht="12.75" customHeight="1" x14ac:dyDescent="0.2">
      <c r="A59" s="19" t="s">
        <v>23</v>
      </c>
      <c r="B59" s="29"/>
      <c r="C59" s="21"/>
    </row>
    <row r="60" spans="1:3" ht="12.75" customHeight="1" x14ac:dyDescent="0.2">
      <c r="A60" s="25" t="s">
        <v>169</v>
      </c>
      <c r="B60" s="25" t="s">
        <v>170</v>
      </c>
      <c r="C60" s="26">
        <v>153</v>
      </c>
    </row>
    <row r="61" spans="1:3" ht="12.75" customHeight="1" x14ac:dyDescent="0.2">
      <c r="A61" s="25" t="s">
        <v>171</v>
      </c>
      <c r="B61" s="25" t="s">
        <v>172</v>
      </c>
      <c r="C61" s="26">
        <v>133</v>
      </c>
    </row>
    <row r="62" spans="1:3" ht="12.75" customHeight="1" x14ac:dyDescent="0.2">
      <c r="A62" s="24" t="s">
        <v>153</v>
      </c>
      <c r="B62" s="24" t="s">
        <v>91</v>
      </c>
      <c r="C62" s="26">
        <v>2</v>
      </c>
    </row>
    <row r="63" spans="1:3" ht="12.75" customHeight="1" x14ac:dyDescent="0.2">
      <c r="A63" s="24" t="s">
        <v>154</v>
      </c>
      <c r="B63" s="24" t="s">
        <v>92</v>
      </c>
      <c r="C63" s="26" t="s">
        <v>93</v>
      </c>
    </row>
    <row r="64" spans="1:3" ht="12.75" customHeight="1" x14ac:dyDescent="0.2">
      <c r="A64" s="24" t="s">
        <v>155</v>
      </c>
      <c r="B64" s="24" t="s">
        <v>94</v>
      </c>
      <c r="C64" s="26" t="s">
        <v>95</v>
      </c>
    </row>
    <row r="65" spans="1:3" ht="12.75" customHeight="1" x14ac:dyDescent="0.2">
      <c r="A65" s="24" t="s">
        <v>156</v>
      </c>
      <c r="B65" s="24" t="s">
        <v>96</v>
      </c>
      <c r="C65" s="26" t="s">
        <v>97</v>
      </c>
    </row>
    <row r="66" spans="1:3" ht="12.75" customHeight="1" x14ac:dyDescent="0.2">
      <c r="A66" s="24" t="s">
        <v>157</v>
      </c>
      <c r="B66" s="24" t="s">
        <v>98</v>
      </c>
      <c r="C66" s="26" t="s">
        <v>99</v>
      </c>
    </row>
    <row r="67" spans="1:3" ht="12.75" customHeight="1" x14ac:dyDescent="0.2">
      <c r="A67" s="64" t="s">
        <v>117</v>
      </c>
      <c r="B67" s="65"/>
      <c r="C67" s="66"/>
    </row>
    <row r="68" spans="1:3" ht="12.75" customHeight="1" x14ac:dyDescent="0.2">
      <c r="A68" s="24" t="s">
        <v>118</v>
      </c>
      <c r="B68" s="25" t="s">
        <v>119</v>
      </c>
      <c r="C68" s="26" t="s">
        <v>120</v>
      </c>
    </row>
    <row r="69" spans="1:3" ht="12.75" customHeight="1" x14ac:dyDescent="0.2">
      <c r="A69" s="24" t="s">
        <v>121</v>
      </c>
      <c r="B69" s="25" t="s">
        <v>122</v>
      </c>
      <c r="C69" s="110">
        <v>39995</v>
      </c>
    </row>
    <row r="70" spans="1:3" ht="12.75" customHeight="1" x14ac:dyDescent="0.2">
      <c r="A70" s="61" t="s">
        <v>123</v>
      </c>
      <c r="B70" s="25" t="s">
        <v>124</v>
      </c>
      <c r="C70" s="32" t="s">
        <v>125</v>
      </c>
    </row>
  </sheetData>
  <hyperlinks>
    <hyperlink ref="C13" r:id="rId1" display="soporte@neodata.com.mx" xr:uid="{00000000-0004-0000-0000-000000000000}"/>
  </hyperlinks>
  <printOptions horizontalCentered="1"/>
  <pageMargins left="0.47" right="0.75" top="0.85" bottom="1.7322834645669292" header="0" footer="0"/>
  <pageSetup orientation="portrait" r:id="rId2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O32"/>
  <sheetViews>
    <sheetView showGridLines="0" showZeros="0" zoomScaleNormal="100" workbookViewId="0">
      <selection activeCell="N10" sqref="N10"/>
    </sheetView>
  </sheetViews>
  <sheetFormatPr baseColWidth="10" defaultColWidth="9.140625" defaultRowHeight="12.75" x14ac:dyDescent="0.2"/>
  <cols>
    <col min="1" max="1" width="11.7109375" customWidth="1"/>
    <col min="2" max="2" width="35.7109375" customWidth="1"/>
    <col min="3" max="3" width="6.28515625" customWidth="1"/>
    <col min="4" max="4" width="8.28515625" customWidth="1"/>
    <col min="5" max="5" width="9.5703125" customWidth="1"/>
    <col min="6" max="6" width="8.85546875" customWidth="1"/>
    <col min="7" max="7" width="8.85546875" hidden="1" customWidth="1"/>
    <col min="8" max="8" width="10" customWidth="1"/>
    <col min="9" max="9" width="9.7109375" customWidth="1"/>
    <col min="10" max="10" width="8.5703125" customWidth="1"/>
    <col min="11" max="11" width="9.7109375" customWidth="1"/>
    <col min="12" max="12" width="11" customWidth="1"/>
  </cols>
  <sheetData>
    <row r="1" spans="1:11" ht="11.25" customHeight="1" thickBot="1" x14ac:dyDescent="0.25">
      <c r="A1" s="1" t="s">
        <v>28</v>
      </c>
      <c r="B1" s="1"/>
      <c r="C1" s="1"/>
      <c r="D1" s="1"/>
      <c r="E1" s="1"/>
      <c r="F1" s="1"/>
      <c r="G1" s="1"/>
      <c r="H1" s="1"/>
    </row>
    <row r="2" spans="1:11" ht="15" customHeight="1" thickTop="1" x14ac:dyDescent="0.25">
      <c r="A2" s="130" t="str">
        <f>razonsocial</f>
        <v>MI EMPRESA</v>
      </c>
      <c r="B2" s="131"/>
      <c r="C2" s="131"/>
      <c r="D2" s="131"/>
      <c r="E2" s="131"/>
      <c r="F2" s="131"/>
      <c r="G2" s="121"/>
      <c r="H2" s="121"/>
      <c r="I2" s="121"/>
      <c r="J2" s="119"/>
      <c r="K2" s="120"/>
    </row>
    <row r="3" spans="1:11" ht="15" customHeight="1" x14ac:dyDescent="0.25">
      <c r="A3" s="132"/>
      <c r="B3" s="133"/>
      <c r="C3" s="133"/>
      <c r="D3" s="133"/>
      <c r="E3" s="133"/>
      <c r="F3" s="133"/>
      <c r="G3" s="126"/>
      <c r="H3" s="126"/>
      <c r="I3" s="126"/>
      <c r="J3" s="124"/>
      <c r="K3" s="125"/>
    </row>
    <row r="4" spans="1:11" ht="12.75" customHeight="1" x14ac:dyDescent="0.2">
      <c r="A4" s="116" t="s">
        <v>110</v>
      </c>
      <c r="B4" s="129" t="str">
        <f>nombrecliente</f>
        <v>Sistema de Comunicaciones y Transportes, Sistema de Transporte Colectivo Metro, Administración General de Recursos, Línea 12 (Línea Dorada)</v>
      </c>
      <c r="C4" s="129"/>
      <c r="D4" s="129"/>
      <c r="E4" s="129"/>
      <c r="F4" s="129"/>
      <c r="G4" s="85"/>
      <c r="H4" s="1"/>
      <c r="I4" s="1"/>
      <c r="K4" s="2"/>
    </row>
    <row r="5" spans="1:11" ht="12.75" customHeight="1" x14ac:dyDescent="0.2">
      <c r="A5" s="117"/>
      <c r="B5" s="129"/>
      <c r="C5" s="129"/>
      <c r="D5" s="129"/>
      <c r="E5" s="129"/>
      <c r="F5" s="129"/>
      <c r="G5" s="85"/>
      <c r="H5" s="1"/>
      <c r="I5" s="1"/>
      <c r="K5" s="2"/>
    </row>
    <row r="6" spans="1:11" ht="12.75" customHeight="1" x14ac:dyDescent="0.2">
      <c r="A6" s="117"/>
      <c r="B6" s="129"/>
      <c r="C6" s="129"/>
      <c r="D6" s="129"/>
      <c r="E6" s="129"/>
      <c r="F6" s="129"/>
      <c r="G6" s="85"/>
      <c r="H6" s="1"/>
      <c r="I6" s="1"/>
      <c r="K6" s="2"/>
    </row>
    <row r="7" spans="1:11" ht="12.75" customHeight="1" x14ac:dyDescent="0.2">
      <c r="A7" s="116" t="s">
        <v>251</v>
      </c>
      <c r="B7" s="45" t="str">
        <f>numerodeconcurso</f>
        <v>2009/0257-0001</v>
      </c>
      <c r="C7" s="1"/>
      <c r="D7" s="46" t="s">
        <v>29</v>
      </c>
      <c r="E7" s="108">
        <f>fechadeconcurso</f>
        <v>40017</v>
      </c>
      <c r="F7" s="1"/>
      <c r="G7" s="1"/>
      <c r="H7" s="46" t="s">
        <v>126</v>
      </c>
      <c r="I7" s="1" t="str">
        <f>plazocalculado&amp;" días naturales"</f>
        <v>153 días naturales</v>
      </c>
      <c r="K7" s="2"/>
    </row>
    <row r="8" spans="1:11" ht="12.75" customHeight="1" x14ac:dyDescent="0.2">
      <c r="A8" s="116" t="s">
        <v>111</v>
      </c>
      <c r="B8" s="12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29"/>
      <c r="D8" s="129"/>
      <c r="E8" s="129"/>
      <c r="F8" s="129"/>
      <c r="G8" s="85"/>
      <c r="H8" s="1"/>
      <c r="I8" s="1"/>
      <c r="K8" s="2"/>
    </row>
    <row r="9" spans="1:11" ht="12.75" customHeight="1" x14ac:dyDescent="0.2">
      <c r="A9" s="117"/>
      <c r="B9" s="129"/>
      <c r="C9" s="129"/>
      <c r="D9" s="129"/>
      <c r="E9" s="129"/>
      <c r="F9" s="129"/>
      <c r="G9" s="85"/>
      <c r="H9" s="1"/>
      <c r="I9" s="1"/>
      <c r="J9" s="1"/>
      <c r="K9" s="2"/>
    </row>
    <row r="10" spans="1:11" ht="12.75" customHeight="1" x14ac:dyDescent="0.2">
      <c r="A10" s="117"/>
      <c r="B10" s="129"/>
      <c r="C10" s="129"/>
      <c r="D10" s="129"/>
      <c r="E10" s="129"/>
      <c r="F10" s="129"/>
      <c r="G10" s="85"/>
      <c r="H10" s="1"/>
      <c r="I10" s="1"/>
      <c r="J10" s="3"/>
      <c r="K10" s="2"/>
    </row>
    <row r="11" spans="1:11" ht="12.75" customHeight="1" x14ac:dyDescent="0.2">
      <c r="A11" s="117"/>
      <c r="B11" s="129"/>
      <c r="C11" s="129"/>
      <c r="D11" s="129"/>
      <c r="E11" s="129"/>
      <c r="F11" s="129"/>
      <c r="G11" s="85"/>
      <c r="H11" s="1"/>
      <c r="I11" s="1"/>
      <c r="J11" s="3"/>
      <c r="K11" s="2"/>
    </row>
    <row r="12" spans="1:11" ht="12.75" customHeight="1" x14ac:dyDescent="0.2">
      <c r="A12" s="117"/>
      <c r="B12" s="129"/>
      <c r="C12" s="129"/>
      <c r="D12" s="129"/>
      <c r="E12" s="129"/>
      <c r="F12" s="129"/>
      <c r="G12" s="85"/>
      <c r="H12" s="1"/>
      <c r="I12" s="1"/>
      <c r="J12" s="3"/>
      <c r="K12" s="2"/>
    </row>
    <row r="13" spans="1:11" ht="12.75" customHeight="1" x14ac:dyDescent="0.2">
      <c r="A13" s="117"/>
      <c r="B13" s="129"/>
      <c r="C13" s="129"/>
      <c r="D13" s="129"/>
      <c r="E13" s="129"/>
      <c r="F13" s="129"/>
      <c r="G13" s="85"/>
      <c r="H13" s="1"/>
      <c r="I13" s="1"/>
      <c r="J13" s="3"/>
      <c r="K13" s="2"/>
    </row>
    <row r="14" spans="1:11" ht="12.75" customHeight="1" x14ac:dyDescent="0.2">
      <c r="A14" s="116" t="s">
        <v>112</v>
      </c>
      <c r="B14" s="1" t="str">
        <f>direcciondelaobra</f>
        <v>Tramo de Barranca del Muerto a Tlahuac.</v>
      </c>
      <c r="D14" s="46" t="s">
        <v>114</v>
      </c>
      <c r="E14" s="109">
        <f>fechainicio</f>
        <v>40026</v>
      </c>
      <c r="F14" s="46" t="s">
        <v>115</v>
      </c>
      <c r="G14" s="46"/>
      <c r="H14" s="109">
        <f>fechaterminacion</f>
        <v>40178</v>
      </c>
      <c r="I14" s="1"/>
      <c r="K14" s="2"/>
    </row>
    <row r="15" spans="1:11" ht="12.75" customHeight="1" thickBot="1" x14ac:dyDescent="0.25">
      <c r="A15" s="118" t="s">
        <v>113</v>
      </c>
      <c r="B15" s="4" t="str">
        <f>ciudaddelaobra&amp;", "&amp;estadodelaobra</f>
        <v>México, Distrito Federal</v>
      </c>
      <c r="C15" s="4"/>
      <c r="D15" s="4"/>
      <c r="E15" s="4"/>
      <c r="F15" s="4"/>
      <c r="G15" s="4"/>
      <c r="H15" s="4"/>
      <c r="I15" s="5"/>
      <c r="J15" s="6"/>
      <c r="K15" s="7"/>
    </row>
    <row r="16" spans="1:11" ht="11.25" customHeight="1" thickTop="1" x14ac:dyDescent="0.2">
      <c r="A16" s="1"/>
      <c r="B16" s="1"/>
      <c r="C16" s="1"/>
      <c r="D16" s="1"/>
      <c r="E16" s="1"/>
      <c r="F16" s="1"/>
      <c r="G16" s="1"/>
      <c r="H16" s="1"/>
    </row>
    <row r="17" spans="1:15" ht="12.75" customHeight="1" x14ac:dyDescent="0.2">
      <c r="B17" s="115" t="s">
        <v>30</v>
      </c>
    </row>
    <row r="18" spans="1:15" ht="12.75" customHeight="1" thickBot="1" x14ac:dyDescent="0.25">
      <c r="B18" s="115" t="s">
        <v>39</v>
      </c>
      <c r="C18" s="1"/>
      <c r="D18" s="1"/>
      <c r="E18" s="1"/>
      <c r="F18" s="1"/>
      <c r="G18" s="1"/>
      <c r="H18" s="1"/>
    </row>
    <row r="19" spans="1:15" ht="42.75" customHeight="1" thickTop="1" thickBot="1" x14ac:dyDescent="0.25">
      <c r="A19" s="47" t="s">
        <v>32</v>
      </c>
      <c r="B19" s="48" t="s">
        <v>40</v>
      </c>
      <c r="C19" s="48" t="s">
        <v>34</v>
      </c>
      <c r="D19" s="48" t="s">
        <v>41</v>
      </c>
      <c r="E19" s="49" t="s">
        <v>42</v>
      </c>
      <c r="F19" s="49" t="s">
        <v>43</v>
      </c>
      <c r="G19" s="49"/>
      <c r="H19" s="49" t="s">
        <v>44</v>
      </c>
      <c r="I19" s="49" t="s">
        <v>45</v>
      </c>
      <c r="J19" s="49" t="s">
        <v>46</v>
      </c>
      <c r="K19" s="90" t="s">
        <v>24</v>
      </c>
    </row>
    <row r="20" spans="1:15" ht="11.25" customHeight="1" thickTop="1" x14ac:dyDescent="0.2">
      <c r="A20" s="1" t="s">
        <v>36</v>
      </c>
      <c r="B20" s="9"/>
      <c r="C20" s="9"/>
      <c r="D20" s="9"/>
      <c r="E20" s="9"/>
      <c r="F20" s="9"/>
      <c r="G20" s="9"/>
      <c r="H20" s="9"/>
      <c r="I20" s="9"/>
      <c r="J20" s="9"/>
      <c r="K20" s="1"/>
      <c r="L20" s="1"/>
      <c r="M20" s="1"/>
      <c r="N20" s="1"/>
    </row>
    <row r="21" spans="1:15" ht="11.25" customHeight="1" x14ac:dyDescent="0.2">
      <c r="A21" s="72" t="s">
        <v>101</v>
      </c>
      <c r="B21" s="112" t="s">
        <v>104</v>
      </c>
      <c r="C21" s="10" t="s">
        <v>25</v>
      </c>
      <c r="D21" s="96">
        <f>IF(C21&lt;&gt;"",8,"")</f>
        <v>8</v>
      </c>
      <c r="E21" s="96">
        <f>IF(C21&lt;&gt;"",1,"")</f>
        <v>1</v>
      </c>
      <c r="F21" s="12" t="e">
        <f>IF(C21&lt;&gt;"",H21/(D21*E21),"")</f>
        <v>#VALUE!</v>
      </c>
      <c r="G21" s="88" t="s">
        <v>27</v>
      </c>
      <c r="H21" s="89" t="e">
        <f>ROUND(G21,decimalesredondeo)</f>
        <v>#VALUE!</v>
      </c>
      <c r="I21" s="71" t="s">
        <v>47</v>
      </c>
      <c r="J21" s="71" t="s">
        <v>26</v>
      </c>
      <c r="K21" s="127" t="s">
        <v>173</v>
      </c>
      <c r="O21" s="14"/>
    </row>
    <row r="22" spans="1:15" ht="11.25" customHeight="1" x14ac:dyDescent="0.2">
      <c r="A22" s="60"/>
      <c r="B22" s="11"/>
      <c r="C22" s="10"/>
      <c r="D22" s="12"/>
      <c r="E22" s="12"/>
      <c r="F22" s="12"/>
      <c r="G22" s="12"/>
      <c r="H22" s="13"/>
      <c r="I22" s="13"/>
      <c r="J22" s="13"/>
      <c r="K22" s="89" t="s">
        <v>175</v>
      </c>
      <c r="O22" s="14"/>
    </row>
    <row r="23" spans="1:15" ht="11.25" customHeight="1" x14ac:dyDescent="0.2">
      <c r="A23" s="60"/>
      <c r="B23" s="11"/>
      <c r="C23" s="10"/>
      <c r="D23" s="12"/>
      <c r="E23" s="12"/>
      <c r="F23" s="12"/>
      <c r="G23" s="12"/>
      <c r="H23" s="13"/>
      <c r="I23" s="13"/>
      <c r="J23" s="13"/>
      <c r="K23" s="71" t="s">
        <v>177</v>
      </c>
      <c r="O23" s="14"/>
    </row>
    <row r="24" spans="1:15" ht="11.25" customHeight="1" x14ac:dyDescent="0.2">
      <c r="A24" s="60"/>
      <c r="B24" s="11"/>
      <c r="C24" s="10"/>
      <c r="D24" s="12"/>
      <c r="E24" s="12"/>
      <c r="F24" s="12"/>
      <c r="G24" s="12"/>
      <c r="H24" s="13"/>
      <c r="I24" s="13"/>
      <c r="J24" s="13"/>
      <c r="K24" s="84"/>
      <c r="O24" s="14"/>
    </row>
    <row r="25" spans="1:15" s="1" customFormat="1" x14ac:dyDescent="0.2">
      <c r="A25" s="1" t="s">
        <v>107</v>
      </c>
      <c r="H25"/>
    </row>
    <row r="26" spans="1:15" s="1" customFormat="1" ht="11.25" x14ac:dyDescent="0.2">
      <c r="A26" s="73"/>
      <c r="B26" s="74"/>
      <c r="C26" s="74"/>
      <c r="D26" s="74"/>
      <c r="E26" s="74"/>
      <c r="F26" s="74"/>
      <c r="G26" s="74"/>
      <c r="H26" s="74"/>
      <c r="I26" s="74"/>
      <c r="J26" s="75"/>
      <c r="K26" s="76"/>
    </row>
    <row r="27" spans="1:15" s="1" customFormat="1" ht="11.25" x14ac:dyDescent="0.2">
      <c r="A27" s="77"/>
      <c r="B27" s="3"/>
      <c r="C27" s="3"/>
      <c r="D27" s="3"/>
      <c r="E27" s="3"/>
      <c r="F27" s="3"/>
      <c r="G27" s="3"/>
      <c r="H27" s="3"/>
      <c r="I27" s="3"/>
      <c r="J27" s="46" t="s">
        <v>108</v>
      </c>
      <c r="K27" s="78" t="s">
        <v>184</v>
      </c>
    </row>
    <row r="28" spans="1:15" s="1" customFormat="1" ht="11.25" x14ac:dyDescent="0.2">
      <c r="A28" s="77"/>
      <c r="B28" s="3"/>
      <c r="C28" s="3"/>
      <c r="D28" s="3"/>
      <c r="E28" s="3"/>
      <c r="F28" s="3"/>
      <c r="G28" s="3"/>
      <c r="H28" s="3"/>
      <c r="I28" s="3"/>
      <c r="J28" s="46" t="s">
        <v>109</v>
      </c>
      <c r="K28" s="78" t="s">
        <v>186</v>
      </c>
    </row>
    <row r="29" spans="1:15" ht="11.25" customHeight="1" x14ac:dyDescent="0.2">
      <c r="A29" s="77"/>
      <c r="B29" s="3"/>
      <c r="C29" s="3"/>
      <c r="D29" s="3"/>
      <c r="E29" s="3"/>
      <c r="F29" s="3"/>
      <c r="G29" s="3"/>
      <c r="H29" s="3"/>
      <c r="I29" s="3"/>
      <c r="J29" s="46" t="s">
        <v>194</v>
      </c>
      <c r="K29" s="79" t="s">
        <v>180</v>
      </c>
    </row>
    <row r="30" spans="1:15" x14ac:dyDescent="0.2">
      <c r="A30" s="77"/>
      <c r="B30" s="3"/>
      <c r="C30" s="3"/>
      <c r="D30" s="3"/>
      <c r="E30" s="3"/>
      <c r="F30" s="3"/>
      <c r="G30" s="3"/>
      <c r="H30" s="3"/>
      <c r="I30" s="3"/>
      <c r="J30" s="46" t="s">
        <v>195</v>
      </c>
      <c r="K30" s="79" t="s">
        <v>182</v>
      </c>
    </row>
    <row r="31" spans="1:15" x14ac:dyDescent="0.2">
      <c r="A31" s="80" t="str">
        <f>cargo&amp;": "&amp;responsable</f>
        <v>DIRECTOR GENERAL: ENCARGADO CORRESPONDIENTE</v>
      </c>
      <c r="B31" s="81"/>
      <c r="C31" s="81"/>
      <c r="D31" s="81"/>
      <c r="E31" s="81"/>
      <c r="F31" s="81"/>
      <c r="G31" s="81"/>
      <c r="H31" s="81"/>
      <c r="I31" s="81"/>
      <c r="J31" s="82"/>
      <c r="K31" s="83"/>
    </row>
    <row r="32" spans="1:15" x14ac:dyDescent="0.2">
      <c r="E32" s="1"/>
      <c r="F32" s="1"/>
      <c r="G32" s="1"/>
      <c r="H32" s="1"/>
      <c r="I32" s="1"/>
      <c r="J32" s="1"/>
      <c r="K32" s="1" t="s">
        <v>37</v>
      </c>
      <c r="L32" s="1"/>
    </row>
  </sheetData>
  <mergeCells count="3">
    <mergeCell ref="B4:F6"/>
    <mergeCell ref="B8:F13"/>
    <mergeCell ref="A2:F3"/>
  </mergeCells>
  <pageMargins left="0.57999999999999996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32"/>
  <sheetViews>
    <sheetView showGridLines="0" showZeros="0" zoomScaleNormal="100" workbookViewId="0">
      <selection activeCell="E21" sqref="E21"/>
    </sheetView>
  </sheetViews>
  <sheetFormatPr baseColWidth="10" defaultColWidth="9.140625" defaultRowHeight="12.75" x14ac:dyDescent="0.2"/>
  <cols>
    <col min="1" max="1" width="11.7109375" customWidth="1"/>
    <col min="2" max="2" width="35.7109375" customWidth="1"/>
    <col min="3" max="3" width="6.28515625" customWidth="1"/>
    <col min="4" max="4" width="14.85546875" customWidth="1"/>
    <col min="5" max="5" width="9.7109375" customWidth="1"/>
    <col min="6" max="6" width="8.85546875" customWidth="1"/>
    <col min="7" max="7" width="10" customWidth="1"/>
    <col min="8" max="10" width="6.7109375" customWidth="1"/>
  </cols>
  <sheetData>
    <row r="1" spans="1:10" ht="11.25" customHeight="1" thickBot="1" x14ac:dyDescent="0.25">
      <c r="A1" s="1" t="s">
        <v>28</v>
      </c>
      <c r="B1" s="1"/>
      <c r="C1" s="1"/>
      <c r="D1" s="1"/>
      <c r="E1" s="1"/>
      <c r="F1" s="1"/>
      <c r="G1" s="1"/>
    </row>
    <row r="2" spans="1:10" ht="15" customHeight="1" thickTop="1" x14ac:dyDescent="0.25">
      <c r="A2" s="130" t="str">
        <f>razonsocial</f>
        <v>MI EMPRESA</v>
      </c>
      <c r="B2" s="131"/>
      <c r="C2" s="131"/>
      <c r="D2" s="131"/>
      <c r="E2" s="131"/>
      <c r="F2" s="131"/>
      <c r="G2" s="121"/>
      <c r="H2" s="119"/>
      <c r="I2" s="119"/>
      <c r="J2" s="120"/>
    </row>
    <row r="3" spans="1:10" ht="15" customHeight="1" x14ac:dyDescent="0.25">
      <c r="A3" s="132"/>
      <c r="B3" s="133"/>
      <c r="C3" s="133"/>
      <c r="D3" s="133"/>
      <c r="E3" s="133"/>
      <c r="F3" s="133"/>
      <c r="G3" s="126"/>
      <c r="H3" s="124"/>
      <c r="I3" s="124"/>
      <c r="J3" s="125"/>
    </row>
    <row r="4" spans="1:10" ht="12.75" customHeight="1" x14ac:dyDescent="0.2">
      <c r="A4" s="116" t="s">
        <v>110</v>
      </c>
      <c r="B4" s="129" t="str">
        <f>nombrecliente</f>
        <v>Sistema de Comunicaciones y Transportes, Sistema de Transporte Colectivo Metro, Administración General de Recursos, Línea 12 (Línea Dorada)</v>
      </c>
      <c r="C4" s="129"/>
      <c r="D4" s="129"/>
      <c r="E4" s="129"/>
      <c r="F4" s="129"/>
      <c r="G4" s="1"/>
      <c r="H4" s="1"/>
      <c r="J4" s="2"/>
    </row>
    <row r="5" spans="1:10" ht="12.75" customHeight="1" x14ac:dyDescent="0.2">
      <c r="A5" s="117"/>
      <c r="B5" s="129"/>
      <c r="C5" s="129"/>
      <c r="D5" s="129"/>
      <c r="E5" s="129"/>
      <c r="F5" s="129"/>
      <c r="G5" s="1"/>
      <c r="H5" s="1"/>
      <c r="J5" s="2"/>
    </row>
    <row r="6" spans="1:10" ht="12.75" customHeight="1" x14ac:dyDescent="0.2">
      <c r="A6" s="117"/>
      <c r="B6" s="129"/>
      <c r="C6" s="129"/>
      <c r="D6" s="129"/>
      <c r="E6" s="129"/>
      <c r="F6" s="129"/>
      <c r="G6" s="1"/>
      <c r="H6" s="1"/>
      <c r="J6" s="2"/>
    </row>
    <row r="7" spans="1:10" ht="12.75" customHeight="1" x14ac:dyDescent="0.2">
      <c r="A7" s="116" t="s">
        <v>251</v>
      </c>
      <c r="B7" s="45" t="str">
        <f>numerodeconcurso</f>
        <v>2009/0257-0001</v>
      </c>
      <c r="C7" s="1"/>
      <c r="D7" s="46" t="s">
        <v>29</v>
      </c>
      <c r="E7" s="108">
        <f>fechadeconcurso</f>
        <v>40017</v>
      </c>
      <c r="F7" s="1"/>
      <c r="G7" s="46" t="s">
        <v>126</v>
      </c>
      <c r="H7" s="1" t="str">
        <f>plazocalculado&amp;" días naturales"</f>
        <v>153 días naturales</v>
      </c>
      <c r="J7" s="2"/>
    </row>
    <row r="8" spans="1:10" ht="12.75" customHeight="1" x14ac:dyDescent="0.2">
      <c r="A8" s="116" t="s">
        <v>111</v>
      </c>
      <c r="B8" s="12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29"/>
      <c r="D8" s="129"/>
      <c r="E8" s="129"/>
      <c r="F8" s="129"/>
      <c r="G8" s="1"/>
      <c r="H8" s="1"/>
      <c r="J8" s="2"/>
    </row>
    <row r="9" spans="1:10" ht="12.75" customHeight="1" x14ac:dyDescent="0.2">
      <c r="A9" s="117"/>
      <c r="B9" s="129"/>
      <c r="C9" s="129"/>
      <c r="D9" s="129"/>
      <c r="E9" s="129"/>
      <c r="F9" s="129"/>
      <c r="G9" s="1"/>
      <c r="H9" s="1"/>
      <c r="I9" s="1"/>
      <c r="J9" s="2"/>
    </row>
    <row r="10" spans="1:10" ht="12.75" customHeight="1" x14ac:dyDescent="0.2">
      <c r="A10" s="117"/>
      <c r="B10" s="129"/>
      <c r="C10" s="129"/>
      <c r="D10" s="129"/>
      <c r="E10" s="129"/>
      <c r="F10" s="129"/>
      <c r="G10" s="1"/>
      <c r="H10" s="1"/>
      <c r="I10" s="3"/>
      <c r="J10" s="2"/>
    </row>
    <row r="11" spans="1:10" ht="12.75" customHeight="1" x14ac:dyDescent="0.2">
      <c r="A11" s="117"/>
      <c r="B11" s="129"/>
      <c r="C11" s="129"/>
      <c r="D11" s="129"/>
      <c r="E11" s="129"/>
      <c r="F11" s="129"/>
      <c r="G11" s="1"/>
      <c r="H11" s="1"/>
      <c r="I11" s="3"/>
      <c r="J11" s="2"/>
    </row>
    <row r="12" spans="1:10" ht="12.75" customHeight="1" x14ac:dyDescent="0.2">
      <c r="A12" s="117"/>
      <c r="B12" s="129"/>
      <c r="C12" s="129"/>
      <c r="D12" s="129"/>
      <c r="E12" s="129"/>
      <c r="F12" s="129"/>
      <c r="G12" s="1"/>
      <c r="H12" s="1"/>
      <c r="I12" s="3"/>
      <c r="J12" s="2"/>
    </row>
    <row r="13" spans="1:10" ht="12.75" customHeight="1" x14ac:dyDescent="0.2">
      <c r="A13" s="117"/>
      <c r="B13" s="129"/>
      <c r="C13" s="129"/>
      <c r="D13" s="129"/>
      <c r="E13" s="129"/>
      <c r="F13" s="129"/>
      <c r="G13" s="1"/>
      <c r="H13" s="1"/>
      <c r="I13" s="3"/>
      <c r="J13" s="2"/>
    </row>
    <row r="14" spans="1:10" ht="12.75" customHeight="1" x14ac:dyDescent="0.2">
      <c r="A14" s="116" t="s">
        <v>112</v>
      </c>
      <c r="B14" s="1" t="str">
        <f>direcciondelaobra</f>
        <v>Tramo de Barranca del Muerto a Tlahuac.</v>
      </c>
      <c r="D14" s="46" t="s">
        <v>116</v>
      </c>
      <c r="E14" s="109">
        <f>fechainicio</f>
        <v>40026</v>
      </c>
      <c r="F14" s="46" t="s">
        <v>115</v>
      </c>
      <c r="G14" s="109">
        <f>fechaterminacion</f>
        <v>40178</v>
      </c>
      <c r="H14" s="1"/>
      <c r="J14" s="2"/>
    </row>
    <row r="15" spans="1:10" ht="12.75" customHeight="1" thickBot="1" x14ac:dyDescent="0.25">
      <c r="A15" s="118" t="s">
        <v>113</v>
      </c>
      <c r="B15" s="4" t="str">
        <f>ciudaddelaobra&amp;", "&amp;estadodelaobra</f>
        <v>México, Distrito Federal</v>
      </c>
      <c r="C15" s="4"/>
      <c r="D15" s="4"/>
      <c r="E15" s="4"/>
      <c r="F15" s="4"/>
      <c r="G15" s="4"/>
      <c r="H15" s="5"/>
      <c r="I15" s="6"/>
      <c r="J15" s="7"/>
    </row>
    <row r="16" spans="1:10" ht="11.25" customHeight="1" thickTop="1" x14ac:dyDescent="0.2">
      <c r="A16" s="1"/>
      <c r="B16" s="1"/>
      <c r="C16" s="1"/>
      <c r="D16" s="1"/>
      <c r="E16" s="1"/>
      <c r="F16" s="1"/>
      <c r="G16" s="1"/>
    </row>
    <row r="17" spans="1:10" ht="12.75" customHeight="1" x14ac:dyDescent="0.2">
      <c r="A17" s="115" t="s">
        <v>30</v>
      </c>
    </row>
    <row r="18" spans="1:10" ht="12.75" customHeight="1" thickBot="1" x14ac:dyDescent="0.25">
      <c r="A18" s="115" t="s">
        <v>38</v>
      </c>
      <c r="B18" s="1"/>
      <c r="C18" s="1"/>
      <c r="D18" s="1"/>
      <c r="E18" s="1"/>
      <c r="F18" s="1"/>
      <c r="G18" s="1"/>
    </row>
    <row r="19" spans="1:10" s="95" customFormat="1" ht="11.25" customHeight="1" thickTop="1" thickBot="1" x14ac:dyDescent="0.25">
      <c r="A19" s="91" t="s">
        <v>32</v>
      </c>
      <c r="B19" s="92" t="s">
        <v>33</v>
      </c>
      <c r="C19" s="92" t="s">
        <v>34</v>
      </c>
      <c r="D19" s="92" t="s">
        <v>35</v>
      </c>
      <c r="E19" s="94" t="s">
        <v>24</v>
      </c>
    </row>
    <row r="20" spans="1:10" ht="11.25" customHeight="1" thickTop="1" x14ac:dyDescent="0.2">
      <c r="A20" s="1" t="s">
        <v>36</v>
      </c>
      <c r="B20" s="9"/>
      <c r="C20" s="9"/>
      <c r="D20" s="9"/>
      <c r="E20" s="1"/>
      <c r="F20" s="1"/>
      <c r="G20" s="1"/>
      <c r="H20" s="1"/>
    </row>
    <row r="21" spans="1:10" ht="11.25" customHeight="1" x14ac:dyDescent="0.2">
      <c r="A21" s="72" t="s">
        <v>101</v>
      </c>
      <c r="B21" s="112" t="s">
        <v>104</v>
      </c>
      <c r="C21" s="10" t="s">
        <v>25</v>
      </c>
      <c r="D21" s="89" t="s">
        <v>27</v>
      </c>
      <c r="E21" s="127" t="s">
        <v>173</v>
      </c>
      <c r="I21" s="14"/>
    </row>
    <row r="22" spans="1:10" ht="11.25" customHeight="1" x14ac:dyDescent="0.2">
      <c r="A22" s="60"/>
      <c r="B22" s="11"/>
      <c r="C22" s="10"/>
      <c r="D22" s="12"/>
      <c r="E22" s="89" t="s">
        <v>175</v>
      </c>
      <c r="I22" s="14"/>
    </row>
    <row r="23" spans="1:10" ht="11.25" customHeight="1" x14ac:dyDescent="0.2">
      <c r="A23" s="60"/>
      <c r="B23" s="11"/>
      <c r="C23" s="10"/>
      <c r="D23" s="12"/>
      <c r="E23" s="71" t="s">
        <v>177</v>
      </c>
      <c r="I23" s="14"/>
    </row>
    <row r="24" spans="1:10" ht="11.25" customHeight="1" x14ac:dyDescent="0.2">
      <c r="A24" s="60"/>
      <c r="B24" s="11"/>
      <c r="C24" s="10"/>
      <c r="D24" s="12"/>
      <c r="E24" s="84"/>
      <c r="I24" s="14"/>
    </row>
    <row r="25" spans="1:10" s="1" customFormat="1" x14ac:dyDescent="0.2">
      <c r="A25" s="1" t="s">
        <v>107</v>
      </c>
      <c r="G25"/>
    </row>
    <row r="26" spans="1:10" s="1" customFormat="1" ht="11.25" x14ac:dyDescent="0.2">
      <c r="A26" s="73"/>
      <c r="B26" s="74"/>
      <c r="C26" s="74"/>
      <c r="D26" s="75"/>
      <c r="E26" s="76"/>
    </row>
    <row r="27" spans="1:10" s="1" customFormat="1" ht="11.25" x14ac:dyDescent="0.2">
      <c r="A27" s="77"/>
      <c r="B27" s="3"/>
      <c r="C27" s="3"/>
      <c r="D27" s="46" t="s">
        <v>108</v>
      </c>
      <c r="E27" s="78" t="s">
        <v>184</v>
      </c>
    </row>
    <row r="28" spans="1:10" s="1" customFormat="1" ht="11.25" x14ac:dyDescent="0.2">
      <c r="A28" s="77"/>
      <c r="B28" s="3"/>
      <c r="C28" s="3"/>
      <c r="D28" s="46" t="s">
        <v>109</v>
      </c>
      <c r="E28" s="78" t="s">
        <v>186</v>
      </c>
    </row>
    <row r="29" spans="1:10" s="1" customFormat="1" ht="11.25" x14ac:dyDescent="0.2">
      <c r="A29" s="77"/>
      <c r="B29" s="3"/>
      <c r="C29" s="3"/>
      <c r="D29" s="46" t="s">
        <v>194</v>
      </c>
      <c r="E29" s="79" t="s">
        <v>180</v>
      </c>
    </row>
    <row r="30" spans="1:10" ht="11.25" customHeight="1" x14ac:dyDescent="0.2">
      <c r="A30" s="77"/>
      <c r="B30" s="3"/>
      <c r="C30" s="3"/>
      <c r="D30" s="46" t="s">
        <v>195</v>
      </c>
      <c r="E30" s="79" t="s">
        <v>182</v>
      </c>
    </row>
    <row r="31" spans="1:10" x14ac:dyDescent="0.2">
      <c r="A31" s="80" t="str">
        <f>cargo&amp;": "&amp;responsable</f>
        <v>DIRECTOR GENERAL: ENCARGADO CORRESPONDIENTE</v>
      </c>
      <c r="B31" s="81"/>
      <c r="C31" s="81"/>
      <c r="D31" s="82"/>
      <c r="E31" s="83"/>
    </row>
    <row r="32" spans="1:10" x14ac:dyDescent="0.2">
      <c r="E32" s="1"/>
      <c r="F32" s="1"/>
      <c r="G32" s="1"/>
      <c r="H32" s="1"/>
      <c r="I32" s="1"/>
      <c r="J32" s="113" t="s">
        <v>37</v>
      </c>
    </row>
  </sheetData>
  <mergeCells count="3">
    <mergeCell ref="B4:F6"/>
    <mergeCell ref="B8:F13"/>
    <mergeCell ref="A2:F3"/>
  </mergeCells>
  <pageMargins left="0.61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J31"/>
  <sheetViews>
    <sheetView showGridLines="0" showZeros="0" zoomScaleNormal="100" workbookViewId="0">
      <selection activeCell="M8" sqref="M8"/>
    </sheetView>
  </sheetViews>
  <sheetFormatPr baseColWidth="10" defaultColWidth="9.140625" defaultRowHeight="12.75" x14ac:dyDescent="0.2"/>
  <cols>
    <col min="1" max="1" width="11.7109375" customWidth="1"/>
    <col min="2" max="2" width="35.7109375" customWidth="1"/>
    <col min="3" max="3" width="6.28515625" customWidth="1"/>
    <col min="4" max="4" width="14.85546875" customWidth="1"/>
    <col min="5" max="5" width="9.7109375" customWidth="1"/>
    <col min="6" max="6" width="9" customWidth="1"/>
    <col min="7" max="7" width="9.42578125" customWidth="1"/>
    <col min="8" max="10" width="6.7109375" customWidth="1"/>
  </cols>
  <sheetData>
    <row r="1" spans="1:10" ht="11.25" customHeight="1" thickBot="1" x14ac:dyDescent="0.25">
      <c r="A1" s="1" t="s">
        <v>28</v>
      </c>
      <c r="B1" s="1"/>
      <c r="C1" s="1"/>
      <c r="D1" s="1"/>
      <c r="E1" s="1"/>
      <c r="F1" s="1"/>
      <c r="G1" s="1"/>
    </row>
    <row r="2" spans="1:10" ht="15" customHeight="1" thickTop="1" x14ac:dyDescent="0.25">
      <c r="A2" s="130" t="str">
        <f>razonsocial</f>
        <v>MI EMPRESA</v>
      </c>
      <c r="B2" s="131"/>
      <c r="C2" s="131"/>
      <c r="D2" s="131"/>
      <c r="E2" s="131"/>
      <c r="F2" s="131"/>
      <c r="G2" s="121"/>
      <c r="H2" s="119"/>
      <c r="I2" s="119"/>
      <c r="J2" s="120"/>
    </row>
    <row r="3" spans="1:10" ht="15" customHeight="1" x14ac:dyDescent="0.25">
      <c r="A3" s="132"/>
      <c r="B3" s="133"/>
      <c r="C3" s="133"/>
      <c r="D3" s="133"/>
      <c r="E3" s="133"/>
      <c r="F3" s="133"/>
      <c r="G3" s="126"/>
      <c r="H3" s="124"/>
      <c r="I3" s="124"/>
      <c r="J3" s="125"/>
    </row>
    <row r="4" spans="1:10" ht="12.75" customHeight="1" x14ac:dyDescent="0.2">
      <c r="A4" s="116" t="s">
        <v>110</v>
      </c>
      <c r="B4" s="129" t="str">
        <f>nombrecliente</f>
        <v>Sistema de Comunicaciones y Transportes, Sistema de Transporte Colectivo Metro, Administración General de Recursos, Línea 12 (Línea Dorada)</v>
      </c>
      <c r="C4" s="129"/>
      <c r="D4" s="129"/>
      <c r="E4" s="129"/>
      <c r="F4" s="129"/>
      <c r="G4" s="1"/>
      <c r="H4" s="1"/>
      <c r="J4" s="2"/>
    </row>
    <row r="5" spans="1:10" ht="12.75" customHeight="1" x14ac:dyDescent="0.2">
      <c r="A5" s="117"/>
      <c r="B5" s="129"/>
      <c r="C5" s="129"/>
      <c r="D5" s="129"/>
      <c r="E5" s="129"/>
      <c r="F5" s="129"/>
      <c r="G5" s="1"/>
      <c r="H5" s="1"/>
      <c r="J5" s="2"/>
    </row>
    <row r="6" spans="1:10" ht="12.75" customHeight="1" x14ac:dyDescent="0.2">
      <c r="A6" s="117"/>
      <c r="B6" s="129"/>
      <c r="C6" s="129"/>
      <c r="D6" s="129"/>
      <c r="E6" s="129"/>
      <c r="F6" s="129"/>
      <c r="G6" s="1"/>
      <c r="H6" s="1"/>
      <c r="J6" s="2"/>
    </row>
    <row r="7" spans="1:10" ht="12.75" customHeight="1" x14ac:dyDescent="0.2">
      <c r="A7" s="116" t="s">
        <v>251</v>
      </c>
      <c r="B7" s="45" t="str">
        <f>numerodeconcurso</f>
        <v>2009/0257-0001</v>
      </c>
      <c r="C7" s="1"/>
      <c r="D7" s="46" t="s">
        <v>29</v>
      </c>
      <c r="E7" s="108">
        <f>fechadeconcurso</f>
        <v>40017</v>
      </c>
      <c r="F7" s="1"/>
      <c r="G7" s="46" t="s">
        <v>126</v>
      </c>
      <c r="H7" s="1" t="str">
        <f>plazocalculado&amp;" días naturales"</f>
        <v>153 días naturales</v>
      </c>
      <c r="J7" s="2"/>
    </row>
    <row r="8" spans="1:10" ht="12.75" customHeight="1" x14ac:dyDescent="0.2">
      <c r="A8" s="116" t="s">
        <v>111</v>
      </c>
      <c r="B8" s="12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29"/>
      <c r="D8" s="129"/>
      <c r="E8" s="129"/>
      <c r="F8" s="129"/>
      <c r="G8" s="1"/>
      <c r="H8" s="1"/>
      <c r="J8" s="2"/>
    </row>
    <row r="9" spans="1:10" ht="12.75" customHeight="1" x14ac:dyDescent="0.2">
      <c r="A9" s="117"/>
      <c r="B9" s="129"/>
      <c r="C9" s="129"/>
      <c r="D9" s="129"/>
      <c r="E9" s="129"/>
      <c r="F9" s="129"/>
      <c r="G9" s="1"/>
      <c r="H9" s="1"/>
      <c r="I9" s="1"/>
      <c r="J9" s="2"/>
    </row>
    <row r="10" spans="1:10" ht="12.75" customHeight="1" x14ac:dyDescent="0.2">
      <c r="A10" s="117"/>
      <c r="B10" s="129"/>
      <c r="C10" s="129"/>
      <c r="D10" s="129"/>
      <c r="E10" s="129"/>
      <c r="F10" s="129"/>
      <c r="G10" s="1"/>
      <c r="H10" s="1"/>
      <c r="I10" s="3"/>
      <c r="J10" s="2"/>
    </row>
    <row r="11" spans="1:10" ht="12.75" customHeight="1" x14ac:dyDescent="0.2">
      <c r="A11" s="117"/>
      <c r="B11" s="129"/>
      <c r="C11" s="129"/>
      <c r="D11" s="129"/>
      <c r="E11" s="129"/>
      <c r="F11" s="129"/>
      <c r="G11" s="1"/>
      <c r="H11" s="1"/>
      <c r="I11" s="3"/>
      <c r="J11" s="2"/>
    </row>
    <row r="12" spans="1:10" ht="15" customHeight="1" x14ac:dyDescent="0.2">
      <c r="A12" s="117"/>
      <c r="B12" s="129"/>
      <c r="C12" s="129"/>
      <c r="D12" s="129"/>
      <c r="E12" s="129"/>
      <c r="F12" s="129"/>
      <c r="G12" s="1"/>
      <c r="H12" s="1"/>
      <c r="I12" s="3"/>
      <c r="J12" s="2"/>
    </row>
    <row r="13" spans="1:10" ht="12.75" customHeight="1" x14ac:dyDescent="0.2">
      <c r="A13" s="116" t="s">
        <v>112</v>
      </c>
      <c r="B13" s="1" t="str">
        <f>direcciondelaobra</f>
        <v>Tramo de Barranca del Muerto a Tlahuac.</v>
      </c>
      <c r="D13" s="46" t="s">
        <v>116</v>
      </c>
      <c r="E13" s="109">
        <f>fechainicio</f>
        <v>40026</v>
      </c>
      <c r="F13" s="46" t="s">
        <v>115</v>
      </c>
      <c r="G13" s="109">
        <f>fechaterminacion</f>
        <v>40178</v>
      </c>
      <c r="H13" s="1"/>
      <c r="J13" s="2"/>
    </row>
    <row r="14" spans="1:10" ht="12.75" customHeight="1" thickBot="1" x14ac:dyDescent="0.25">
      <c r="A14" s="118" t="s">
        <v>113</v>
      </c>
      <c r="B14" s="4" t="str">
        <f>ciudaddelaobra&amp;", "&amp;estadodelaobra</f>
        <v>México, Distrito Federal</v>
      </c>
      <c r="C14" s="4"/>
      <c r="D14" s="4"/>
      <c r="E14" s="4"/>
      <c r="F14" s="4"/>
      <c r="G14" s="4"/>
      <c r="H14" s="5"/>
      <c r="I14" s="6"/>
      <c r="J14" s="7"/>
    </row>
    <row r="15" spans="1:10" ht="11.25" customHeight="1" thickTop="1" x14ac:dyDescent="0.2">
      <c r="A15" s="1"/>
      <c r="B15" s="1"/>
      <c r="C15" s="1"/>
      <c r="D15" s="1"/>
      <c r="E15" s="1"/>
      <c r="F15" s="1"/>
      <c r="G15" s="1"/>
    </row>
    <row r="16" spans="1:10" ht="12.75" customHeight="1" x14ac:dyDescent="0.2">
      <c r="A16" s="115" t="s">
        <v>30</v>
      </c>
    </row>
    <row r="17" spans="1:10" ht="12.75" customHeight="1" thickBot="1" x14ac:dyDescent="0.25">
      <c r="A17" s="115" t="s">
        <v>31</v>
      </c>
      <c r="B17" s="1"/>
      <c r="C17" s="1"/>
      <c r="D17" s="1"/>
      <c r="E17" s="1"/>
      <c r="F17" s="1"/>
      <c r="G17" s="1"/>
    </row>
    <row r="18" spans="1:10" s="95" customFormat="1" ht="11.25" customHeight="1" thickTop="1" thickBot="1" x14ac:dyDescent="0.25">
      <c r="A18" s="91" t="s">
        <v>32</v>
      </c>
      <c r="B18" s="92" t="s">
        <v>33</v>
      </c>
      <c r="C18" s="92" t="s">
        <v>34</v>
      </c>
      <c r="D18" s="92" t="s">
        <v>35</v>
      </c>
      <c r="E18" s="94" t="s">
        <v>24</v>
      </c>
    </row>
    <row r="19" spans="1:10" ht="11.25" customHeight="1" thickTop="1" x14ac:dyDescent="0.2">
      <c r="A19" s="1" t="s">
        <v>36</v>
      </c>
      <c r="B19" s="9"/>
      <c r="C19" s="9"/>
      <c r="D19" s="9"/>
      <c r="E19" s="1"/>
      <c r="F19" s="1"/>
      <c r="G19" s="1"/>
      <c r="H19" s="1"/>
    </row>
    <row r="20" spans="1:10" ht="11.25" customHeight="1" x14ac:dyDescent="0.2">
      <c r="A20" s="72" t="s">
        <v>101</v>
      </c>
      <c r="B20" s="112" t="s">
        <v>104</v>
      </c>
      <c r="C20" s="10" t="s">
        <v>25</v>
      </c>
      <c r="D20" s="89" t="s">
        <v>27</v>
      </c>
      <c r="E20" s="127" t="s">
        <v>173</v>
      </c>
      <c r="I20" s="14"/>
    </row>
    <row r="21" spans="1:10" ht="11.25" customHeight="1" x14ac:dyDescent="0.2">
      <c r="A21" s="10"/>
      <c r="B21" s="11"/>
      <c r="C21" s="10"/>
      <c r="D21" s="12"/>
      <c r="E21" s="89" t="s">
        <v>175</v>
      </c>
      <c r="I21" s="14"/>
    </row>
    <row r="22" spans="1:10" ht="11.25" customHeight="1" x14ac:dyDescent="0.2">
      <c r="A22" s="10"/>
      <c r="B22" s="11"/>
      <c r="C22" s="10"/>
      <c r="D22" s="12"/>
      <c r="E22" s="71" t="s">
        <v>177</v>
      </c>
      <c r="I22" s="14"/>
    </row>
    <row r="23" spans="1:10" ht="11.25" customHeight="1" x14ac:dyDescent="0.2">
      <c r="A23" s="10"/>
      <c r="B23" s="11"/>
      <c r="C23" s="10"/>
      <c r="D23" s="12"/>
      <c r="E23" s="84"/>
      <c r="I23" s="14"/>
    </row>
    <row r="24" spans="1:10" s="1" customFormat="1" x14ac:dyDescent="0.2">
      <c r="A24" s="1" t="s">
        <v>107</v>
      </c>
      <c r="G24"/>
    </row>
    <row r="25" spans="1:10" s="1" customFormat="1" ht="11.25" x14ac:dyDescent="0.2">
      <c r="A25" s="73"/>
      <c r="B25" s="74"/>
      <c r="C25" s="74"/>
      <c r="D25" s="75"/>
      <c r="E25" s="76"/>
    </row>
    <row r="26" spans="1:10" s="1" customFormat="1" ht="11.25" x14ac:dyDescent="0.2">
      <c r="A26" s="77"/>
      <c r="B26" s="3"/>
      <c r="C26" s="3"/>
      <c r="D26" s="46" t="s">
        <v>108</v>
      </c>
      <c r="E26" s="78" t="s">
        <v>184</v>
      </c>
    </row>
    <row r="27" spans="1:10" s="1" customFormat="1" ht="11.25" x14ac:dyDescent="0.2">
      <c r="A27" s="77"/>
      <c r="B27" s="3"/>
      <c r="C27" s="3"/>
      <c r="D27" s="46" t="s">
        <v>109</v>
      </c>
      <c r="E27" s="78" t="s">
        <v>186</v>
      </c>
    </row>
    <row r="28" spans="1:10" ht="11.25" customHeight="1" x14ac:dyDescent="0.2">
      <c r="A28" s="77"/>
      <c r="B28" s="3"/>
      <c r="C28" s="3"/>
      <c r="D28" s="46" t="s">
        <v>194</v>
      </c>
      <c r="E28" s="79" t="s">
        <v>180</v>
      </c>
      <c r="G28" s="1"/>
      <c r="H28" s="1"/>
      <c r="I28" s="1"/>
      <c r="J28" s="1"/>
    </row>
    <row r="29" spans="1:10" ht="11.25" customHeight="1" x14ac:dyDescent="0.2">
      <c r="A29" s="77"/>
      <c r="B29" s="3"/>
      <c r="C29" s="3"/>
      <c r="D29" s="46" t="s">
        <v>195</v>
      </c>
      <c r="E29" s="79" t="s">
        <v>182</v>
      </c>
    </row>
    <row r="30" spans="1:10" x14ac:dyDescent="0.2">
      <c r="A30" s="80" t="str">
        <f>cargo&amp;": "&amp;responsable</f>
        <v>DIRECTOR GENERAL: ENCARGADO CORRESPONDIENTE</v>
      </c>
      <c r="B30" s="81"/>
      <c r="C30" s="81"/>
      <c r="D30" s="82"/>
      <c r="E30" s="83"/>
    </row>
    <row r="31" spans="1:10" x14ac:dyDescent="0.2">
      <c r="E31" s="1"/>
      <c r="F31" s="1"/>
      <c r="J31" s="1" t="s">
        <v>37</v>
      </c>
    </row>
  </sheetData>
  <mergeCells count="3">
    <mergeCell ref="B4:F6"/>
    <mergeCell ref="B8:F12"/>
    <mergeCell ref="A2:F3"/>
  </mergeCells>
  <pageMargins left="0.59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B39"/>
  <sheetViews>
    <sheetView showGridLines="0" workbookViewId="0">
      <selection activeCell="B22" sqref="B22"/>
    </sheetView>
  </sheetViews>
  <sheetFormatPr baseColWidth="10" defaultColWidth="9.140625" defaultRowHeight="12.75" x14ac:dyDescent="0.2"/>
  <cols>
    <col min="1" max="1" width="27.85546875" style="44" customWidth="1"/>
    <col min="2" max="2" width="61.7109375" style="44" customWidth="1"/>
    <col min="3" max="16384" width="9.140625" style="15"/>
  </cols>
  <sheetData>
    <row r="1" spans="1:2" ht="12.75" customHeight="1" x14ac:dyDescent="0.2">
      <c r="A1" s="38" t="s">
        <v>100</v>
      </c>
      <c r="B1" s="38"/>
    </row>
    <row r="2" spans="1:2" ht="12.75" customHeight="1" x14ac:dyDescent="0.2">
      <c r="A2" s="38"/>
      <c r="B2" s="38"/>
    </row>
    <row r="3" spans="1:2" ht="14.25" customHeight="1" x14ac:dyDescent="0.2">
      <c r="A3" s="69" t="s">
        <v>160</v>
      </c>
      <c r="B3" s="39"/>
    </row>
    <row r="4" spans="1:2" ht="12.75" customHeight="1" x14ac:dyDescent="0.2">
      <c r="A4" s="40" t="s">
        <v>1</v>
      </c>
      <c r="B4" s="41" t="s">
        <v>2</v>
      </c>
    </row>
    <row r="5" spans="1:2" ht="12.75" customHeight="1" x14ac:dyDescent="0.2">
      <c r="A5" s="24" t="s">
        <v>175</v>
      </c>
      <c r="B5" s="43" t="s">
        <v>176</v>
      </c>
    </row>
    <row r="6" spans="1:2" ht="12.75" customHeight="1" x14ac:dyDescent="0.2">
      <c r="A6" s="25" t="s">
        <v>101</v>
      </c>
      <c r="B6" s="42" t="s">
        <v>196</v>
      </c>
    </row>
    <row r="7" spans="1:2" ht="12.75" customHeight="1" x14ac:dyDescent="0.2">
      <c r="A7" s="25" t="s">
        <v>102</v>
      </c>
      <c r="B7" s="42" t="s">
        <v>103</v>
      </c>
    </row>
    <row r="8" spans="1:2" ht="12.75" customHeight="1" x14ac:dyDescent="0.2">
      <c r="A8" s="25" t="s">
        <v>248</v>
      </c>
      <c r="B8" s="42" t="s">
        <v>249</v>
      </c>
    </row>
    <row r="9" spans="1:2" ht="12.75" customHeight="1" x14ac:dyDescent="0.2">
      <c r="A9" s="25" t="s">
        <v>47</v>
      </c>
      <c r="B9" s="43" t="s">
        <v>105</v>
      </c>
    </row>
    <row r="10" spans="1:2" ht="12.75" customHeight="1" x14ac:dyDescent="0.2">
      <c r="A10" s="25" t="s">
        <v>104</v>
      </c>
      <c r="B10" s="42" t="s">
        <v>198</v>
      </c>
    </row>
    <row r="11" spans="1:2" ht="12.75" customHeight="1" x14ac:dyDescent="0.2">
      <c r="A11" s="128" t="s">
        <v>253</v>
      </c>
      <c r="B11" s="128" t="s">
        <v>254</v>
      </c>
    </row>
    <row r="12" spans="1:2" ht="12.75" customHeight="1" x14ac:dyDescent="0.2">
      <c r="A12" s="24" t="s">
        <v>177</v>
      </c>
      <c r="B12" s="43" t="s">
        <v>178</v>
      </c>
    </row>
    <row r="13" spans="1:2" ht="12.75" customHeight="1" x14ac:dyDescent="0.2">
      <c r="A13" s="25" t="s">
        <v>26</v>
      </c>
      <c r="B13" s="43" t="s">
        <v>200</v>
      </c>
    </row>
    <row r="14" spans="1:2" ht="12.75" customHeight="1" x14ac:dyDescent="0.2">
      <c r="A14" s="128" t="s">
        <v>255</v>
      </c>
      <c r="B14" s="128" t="s">
        <v>256</v>
      </c>
    </row>
    <row r="15" spans="1:2" ht="12.75" customHeight="1" x14ac:dyDescent="0.2">
      <c r="A15" s="24" t="s">
        <v>173</v>
      </c>
      <c r="B15" s="43" t="s">
        <v>174</v>
      </c>
    </row>
    <row r="16" spans="1:2" ht="12.75" customHeight="1" x14ac:dyDescent="0.2">
      <c r="A16" s="24" t="s">
        <v>24</v>
      </c>
      <c r="B16" s="43" t="s">
        <v>106</v>
      </c>
    </row>
    <row r="17" spans="1:2" x14ac:dyDescent="0.2">
      <c r="A17" s="25" t="s">
        <v>25</v>
      </c>
      <c r="B17" s="42" t="s">
        <v>197</v>
      </c>
    </row>
    <row r="18" spans="1:2" x14ac:dyDescent="0.2">
      <c r="A18" s="25" t="s">
        <v>27</v>
      </c>
      <c r="B18" s="42" t="s">
        <v>199</v>
      </c>
    </row>
    <row r="19" spans="1:2" x14ac:dyDescent="0.2">
      <c r="A19" s="86" t="s">
        <v>201</v>
      </c>
      <c r="B19" s="87"/>
    </row>
    <row r="20" spans="1:2" x14ac:dyDescent="0.2">
      <c r="A20" s="87" t="s">
        <v>204</v>
      </c>
      <c r="B20" s="87" t="s">
        <v>205</v>
      </c>
    </row>
    <row r="21" spans="1:2" x14ac:dyDescent="0.2">
      <c r="A21" s="87" t="s">
        <v>202</v>
      </c>
      <c r="B21" s="37" t="s">
        <v>203</v>
      </c>
    </row>
    <row r="22" spans="1:2" x14ac:dyDescent="0.2">
      <c r="A22" s="37" t="s">
        <v>206</v>
      </c>
      <c r="B22" s="37" t="s">
        <v>207</v>
      </c>
    </row>
    <row r="23" spans="1:2" x14ac:dyDescent="0.2">
      <c r="A23" s="87" t="s">
        <v>208</v>
      </c>
      <c r="B23" s="87" t="s">
        <v>209</v>
      </c>
    </row>
    <row r="24" spans="1:2" x14ac:dyDescent="0.2">
      <c r="A24" s="87" t="s">
        <v>210</v>
      </c>
      <c r="B24" s="87" t="s">
        <v>211</v>
      </c>
    </row>
    <row r="25" spans="1:2" x14ac:dyDescent="0.2">
      <c r="A25" s="87" t="s">
        <v>212</v>
      </c>
      <c r="B25" s="87" t="s">
        <v>213</v>
      </c>
    </row>
    <row r="26" spans="1:2" x14ac:dyDescent="0.2">
      <c r="A26" s="87" t="s">
        <v>214</v>
      </c>
      <c r="B26" s="87" t="s">
        <v>215</v>
      </c>
    </row>
    <row r="27" spans="1:2" x14ac:dyDescent="0.2">
      <c r="A27" s="87" t="s">
        <v>216</v>
      </c>
      <c r="B27" s="87" t="s">
        <v>217</v>
      </c>
    </row>
    <row r="28" spans="1:2" x14ac:dyDescent="0.2">
      <c r="A28" s="87" t="s">
        <v>218</v>
      </c>
      <c r="B28" s="87" t="s">
        <v>219</v>
      </c>
    </row>
    <row r="29" spans="1:2" x14ac:dyDescent="0.2">
      <c r="A29" s="37" t="s">
        <v>220</v>
      </c>
      <c r="B29" s="37" t="s">
        <v>221</v>
      </c>
    </row>
    <row r="30" spans="1:2" x14ac:dyDescent="0.2">
      <c r="A30" s="37" t="s">
        <v>222</v>
      </c>
      <c r="B30" s="37" t="s">
        <v>223</v>
      </c>
    </row>
    <row r="31" spans="1:2" x14ac:dyDescent="0.2">
      <c r="A31" s="87" t="s">
        <v>224</v>
      </c>
      <c r="B31" s="87" t="s">
        <v>225</v>
      </c>
    </row>
    <row r="32" spans="1:2" x14ac:dyDescent="0.2">
      <c r="A32" s="19" t="s">
        <v>159</v>
      </c>
      <c r="B32" s="29"/>
    </row>
    <row r="33" spans="1:2" x14ac:dyDescent="0.2">
      <c r="A33" s="35" t="s">
        <v>186</v>
      </c>
      <c r="B33" s="35" t="s">
        <v>187</v>
      </c>
    </row>
    <row r="34" spans="1:2" x14ac:dyDescent="0.2">
      <c r="A34" s="24" t="s">
        <v>192</v>
      </c>
      <c r="B34" s="25" t="s">
        <v>193</v>
      </c>
    </row>
    <row r="35" spans="1:2" x14ac:dyDescent="0.2">
      <c r="A35" s="24" t="s">
        <v>190</v>
      </c>
      <c r="B35" s="25" t="s">
        <v>191</v>
      </c>
    </row>
    <row r="36" spans="1:2" x14ac:dyDescent="0.2">
      <c r="A36" s="24" t="s">
        <v>182</v>
      </c>
      <c r="B36" s="25" t="s">
        <v>183</v>
      </c>
    </row>
    <row r="37" spans="1:2" x14ac:dyDescent="0.2">
      <c r="A37" s="37" t="s">
        <v>184</v>
      </c>
      <c r="B37" s="37" t="s">
        <v>185</v>
      </c>
    </row>
    <row r="38" spans="1:2" x14ac:dyDescent="0.2">
      <c r="A38" s="24" t="s">
        <v>188</v>
      </c>
      <c r="B38" s="25" t="s">
        <v>189</v>
      </c>
    </row>
    <row r="39" spans="1:2" x14ac:dyDescent="0.2">
      <c r="A39" s="24" t="s">
        <v>180</v>
      </c>
      <c r="B39" s="25" t="s">
        <v>181</v>
      </c>
    </row>
  </sheetData>
  <sortState xmlns:xlrd2="http://schemas.microsoft.com/office/spreadsheetml/2017/richdata2" ref="A34:B40">
    <sortCondition ref="A34:A40"/>
  </sortState>
  <pageMargins left="0.75" right="0.75" top="1" bottom="1" header="0" footer="0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O30"/>
  <sheetViews>
    <sheetView showGridLines="0" showZeros="0" zoomScaleNormal="100" workbookViewId="0">
      <selection activeCell="K21" sqref="K21"/>
    </sheetView>
  </sheetViews>
  <sheetFormatPr baseColWidth="10" defaultColWidth="9.140625" defaultRowHeight="12.75" x14ac:dyDescent="0.2"/>
  <cols>
    <col min="1" max="1" width="11.7109375" customWidth="1"/>
    <col min="2" max="2" width="35.7109375" customWidth="1"/>
    <col min="3" max="3" width="6.28515625" customWidth="1"/>
    <col min="4" max="4" width="8.28515625" customWidth="1"/>
    <col min="5" max="5" width="9.5703125" customWidth="1"/>
    <col min="6" max="6" width="8.85546875" customWidth="1"/>
    <col min="7" max="7" width="8.85546875" hidden="1" customWidth="1"/>
    <col min="8" max="8" width="10" customWidth="1"/>
    <col min="9" max="9" width="9.7109375" customWidth="1"/>
    <col min="10" max="10" width="8.5703125" customWidth="1"/>
    <col min="11" max="11" width="9.7109375" customWidth="1"/>
  </cols>
  <sheetData>
    <row r="1" spans="1:11" ht="11.25" customHeight="1" thickBot="1" x14ac:dyDescent="0.25">
      <c r="A1" s="1" t="s">
        <v>28</v>
      </c>
      <c r="B1" s="1"/>
      <c r="C1" s="1"/>
      <c r="D1" s="1"/>
      <c r="E1" s="1"/>
      <c r="F1" s="1"/>
      <c r="G1" s="1"/>
      <c r="H1" s="1"/>
    </row>
    <row r="2" spans="1:11" ht="15" customHeight="1" thickTop="1" x14ac:dyDescent="0.25">
      <c r="A2" s="130" t="str">
        <f>razonsocial</f>
        <v>MI EMPRESA</v>
      </c>
      <c r="B2" s="131"/>
      <c r="C2" s="131"/>
      <c r="D2" s="131"/>
      <c r="E2" s="131"/>
      <c r="F2" s="131"/>
      <c r="G2" s="122"/>
      <c r="H2" s="122"/>
      <c r="I2" s="119"/>
      <c r="J2" s="119"/>
      <c r="K2" s="120"/>
    </row>
    <row r="3" spans="1:11" ht="15" customHeight="1" x14ac:dyDescent="0.25">
      <c r="A3" s="132"/>
      <c r="B3" s="133"/>
      <c r="C3" s="133"/>
      <c r="D3" s="133"/>
      <c r="E3" s="133"/>
      <c r="F3" s="133"/>
      <c r="G3" s="123"/>
      <c r="H3" s="123"/>
      <c r="I3" s="124"/>
      <c r="J3" s="124"/>
      <c r="K3" s="125"/>
    </row>
    <row r="4" spans="1:11" ht="12.75" customHeight="1" x14ac:dyDescent="0.2">
      <c r="A4" s="116" t="s">
        <v>110</v>
      </c>
      <c r="B4" s="129" t="str">
        <f>nombrecliente</f>
        <v>Sistema de Comunicaciones y Transportes, Sistema de Transporte Colectivo Metro, Administración General de Recursos, Línea 12 (Línea Dorada)</v>
      </c>
      <c r="C4" s="129"/>
      <c r="D4" s="129"/>
      <c r="E4" s="129"/>
      <c r="F4" s="129"/>
      <c r="G4" s="85"/>
      <c r="H4" s="1"/>
      <c r="I4" s="1"/>
      <c r="K4" s="2"/>
    </row>
    <row r="5" spans="1:11" ht="12.75" customHeight="1" x14ac:dyDescent="0.2">
      <c r="A5" s="117"/>
      <c r="B5" s="129"/>
      <c r="C5" s="129"/>
      <c r="D5" s="129"/>
      <c r="E5" s="129"/>
      <c r="F5" s="129"/>
      <c r="G5" s="85"/>
      <c r="H5" s="1"/>
      <c r="I5" s="1"/>
      <c r="K5" s="2"/>
    </row>
    <row r="6" spans="1:11" ht="12.75" customHeight="1" x14ac:dyDescent="0.2">
      <c r="A6" s="117"/>
      <c r="B6" s="129"/>
      <c r="C6" s="129"/>
      <c r="D6" s="129"/>
      <c r="E6" s="129"/>
      <c r="F6" s="129"/>
      <c r="G6" s="85"/>
      <c r="H6" s="1"/>
      <c r="I6" s="1"/>
      <c r="K6" s="2"/>
    </row>
    <row r="7" spans="1:11" ht="12.75" customHeight="1" x14ac:dyDescent="0.2">
      <c r="A7" s="116" t="s">
        <v>251</v>
      </c>
      <c r="B7" s="45" t="str">
        <f>numerodeconcurso</f>
        <v>2009/0257-0001</v>
      </c>
      <c r="C7" s="1"/>
      <c r="D7" s="46" t="s">
        <v>29</v>
      </c>
      <c r="E7" s="108">
        <f>fechadeconcurso</f>
        <v>40017</v>
      </c>
      <c r="F7" s="1"/>
      <c r="G7" s="1"/>
      <c r="H7" s="46" t="s">
        <v>126</v>
      </c>
      <c r="I7" s="1" t="str">
        <f>plazocalculado&amp;" días naturales"</f>
        <v>153 días naturales</v>
      </c>
      <c r="K7" s="2"/>
    </row>
    <row r="8" spans="1:11" ht="12.75" customHeight="1" x14ac:dyDescent="0.2">
      <c r="A8" s="116" t="s">
        <v>111</v>
      </c>
      <c r="B8" s="12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29"/>
      <c r="D8" s="129"/>
      <c r="E8" s="129"/>
      <c r="F8" s="129"/>
      <c r="G8" s="85"/>
      <c r="H8" s="1"/>
      <c r="I8" s="1"/>
      <c r="K8" s="2"/>
    </row>
    <row r="9" spans="1:11" ht="12.75" customHeight="1" x14ac:dyDescent="0.2">
      <c r="A9" s="117"/>
      <c r="B9" s="129"/>
      <c r="C9" s="129"/>
      <c r="D9" s="129"/>
      <c r="E9" s="129"/>
      <c r="F9" s="129"/>
      <c r="G9" s="85"/>
      <c r="H9" s="1"/>
      <c r="I9" s="1"/>
      <c r="J9" s="1"/>
      <c r="K9" s="2"/>
    </row>
    <row r="10" spans="1:11" ht="12.75" customHeight="1" x14ac:dyDescent="0.2">
      <c r="A10" s="117"/>
      <c r="B10" s="129"/>
      <c r="C10" s="129"/>
      <c r="D10" s="129"/>
      <c r="E10" s="129"/>
      <c r="F10" s="129"/>
      <c r="G10" s="85"/>
      <c r="H10" s="1"/>
      <c r="I10" s="1"/>
      <c r="J10" s="3"/>
      <c r="K10" s="2"/>
    </row>
    <row r="11" spans="1:11" ht="12.75" customHeight="1" x14ac:dyDescent="0.2">
      <c r="A11" s="117"/>
      <c r="B11" s="129"/>
      <c r="C11" s="129"/>
      <c r="D11" s="129"/>
      <c r="E11" s="129"/>
      <c r="F11" s="129"/>
      <c r="G11" s="85"/>
      <c r="H11" s="1"/>
      <c r="I11" s="1"/>
      <c r="J11" s="3"/>
      <c r="K11" s="2"/>
    </row>
    <row r="12" spans="1:11" ht="12.75" customHeight="1" x14ac:dyDescent="0.2">
      <c r="A12" s="117"/>
      <c r="B12" s="129"/>
      <c r="C12" s="129"/>
      <c r="D12" s="129"/>
      <c r="E12" s="129"/>
      <c r="F12" s="129"/>
      <c r="G12" s="85"/>
      <c r="H12" s="1"/>
      <c r="I12" s="1"/>
      <c r="J12" s="3"/>
      <c r="K12" s="2"/>
    </row>
    <row r="13" spans="1:11" ht="12.75" customHeight="1" x14ac:dyDescent="0.2">
      <c r="A13" s="117"/>
      <c r="B13" s="129"/>
      <c r="C13" s="129"/>
      <c r="D13" s="129"/>
      <c r="E13" s="129"/>
      <c r="F13" s="129"/>
      <c r="G13" s="85"/>
      <c r="H13" s="1"/>
      <c r="I13" s="1"/>
      <c r="J13" s="3"/>
      <c r="K13" s="2"/>
    </row>
    <row r="14" spans="1:11" ht="12.75" customHeight="1" x14ac:dyDescent="0.2">
      <c r="A14" s="116" t="s">
        <v>112</v>
      </c>
      <c r="B14" s="1" t="str">
        <f>direcciondelaobra</f>
        <v>Tramo de Barranca del Muerto a Tlahuac.</v>
      </c>
      <c r="D14" s="46" t="s">
        <v>114</v>
      </c>
      <c r="E14" s="109">
        <f>fechainicio</f>
        <v>40026</v>
      </c>
      <c r="F14" s="46" t="s">
        <v>115</v>
      </c>
      <c r="G14" s="46"/>
      <c r="H14" s="109">
        <f>fechaterminacion</f>
        <v>40178</v>
      </c>
      <c r="I14" s="1"/>
      <c r="K14" s="2"/>
    </row>
    <row r="15" spans="1:11" ht="12.75" customHeight="1" thickBot="1" x14ac:dyDescent="0.25">
      <c r="A15" s="118" t="s">
        <v>113</v>
      </c>
      <c r="B15" s="4" t="str">
        <f>ciudaddelaobra&amp;", "&amp;estadodelaobra</f>
        <v>México, Distrito Federal</v>
      </c>
      <c r="C15" s="4"/>
      <c r="D15" s="4"/>
      <c r="E15" s="4"/>
      <c r="F15" s="4"/>
      <c r="G15" s="4"/>
      <c r="H15" s="4"/>
      <c r="I15" s="5"/>
      <c r="J15" s="6"/>
      <c r="K15" s="7"/>
    </row>
    <row r="16" spans="1:11" ht="11.25" customHeight="1" thickTop="1" x14ac:dyDescent="0.2">
      <c r="A16" s="1"/>
      <c r="B16" s="1"/>
      <c r="C16" s="1"/>
      <c r="D16" s="1"/>
      <c r="E16" s="1"/>
      <c r="F16" s="1"/>
      <c r="G16" s="1"/>
      <c r="H16" s="1"/>
    </row>
    <row r="17" spans="1:15" ht="12.75" customHeight="1" x14ac:dyDescent="0.2">
      <c r="B17" s="115" t="s">
        <v>30</v>
      </c>
    </row>
    <row r="18" spans="1:15" ht="12.75" customHeight="1" x14ac:dyDescent="0.2">
      <c r="B18" s="115" t="s">
        <v>39</v>
      </c>
      <c r="C18" s="1"/>
      <c r="D18" s="1"/>
      <c r="E18" s="1"/>
      <c r="F18" s="1"/>
      <c r="G18" s="1"/>
      <c r="H18" s="1"/>
    </row>
    <row r="19" spans="1:15" ht="42.75" customHeight="1" x14ac:dyDescent="0.2">
      <c r="A19" s="47" t="s">
        <v>32</v>
      </c>
      <c r="B19" s="48" t="s">
        <v>40</v>
      </c>
      <c r="C19" s="48" t="s">
        <v>34</v>
      </c>
      <c r="D19" s="48" t="s">
        <v>41</v>
      </c>
      <c r="E19" s="49" t="s">
        <v>42</v>
      </c>
      <c r="F19" s="49" t="s">
        <v>43</v>
      </c>
      <c r="G19" s="49"/>
      <c r="H19" s="49" t="s">
        <v>44</v>
      </c>
      <c r="I19" s="49" t="s">
        <v>45</v>
      </c>
      <c r="J19" s="49" t="s">
        <v>46</v>
      </c>
      <c r="K19" s="90" t="s">
        <v>24</v>
      </c>
    </row>
    <row r="20" spans="1:15" ht="11.25" customHeight="1" x14ac:dyDescent="0.2">
      <c r="A20" s="1" t="s">
        <v>36</v>
      </c>
      <c r="B20" s="9"/>
      <c r="C20" s="9"/>
      <c r="D20" s="9"/>
      <c r="E20" s="9"/>
      <c r="F20" s="9"/>
      <c r="G20" s="9"/>
      <c r="H20" s="9"/>
      <c r="I20" s="9"/>
      <c r="J20" s="9"/>
      <c r="K20" s="1"/>
      <c r="L20" s="1"/>
      <c r="M20" s="1"/>
      <c r="N20" s="1"/>
    </row>
    <row r="21" spans="1:15" ht="11.25" customHeight="1" x14ac:dyDescent="0.2">
      <c r="A21" s="72" t="s">
        <v>101</v>
      </c>
      <c r="B21" s="112" t="s">
        <v>104</v>
      </c>
      <c r="C21" s="10" t="s">
        <v>25</v>
      </c>
      <c r="D21" s="96">
        <f>IF(C21&lt;&gt;"",8,"")</f>
        <v>8</v>
      </c>
      <c r="E21" s="96">
        <f>IF(C21&lt;&gt;"",1,"")</f>
        <v>1</v>
      </c>
      <c r="F21" s="70" t="e">
        <f>IF(C21&lt;&gt;"",H21/(D21*E21),"")</f>
        <v>#VALUE!</v>
      </c>
      <c r="G21" s="88" t="s">
        <v>27</v>
      </c>
      <c r="H21" s="89" t="e">
        <f>ROUND(G21,decimalesredondeo)</f>
        <v>#VALUE!</v>
      </c>
      <c r="I21" s="71" t="s">
        <v>47</v>
      </c>
      <c r="J21" s="71" t="s">
        <v>26</v>
      </c>
      <c r="K21" s="127" t="s">
        <v>173</v>
      </c>
      <c r="O21" s="14"/>
    </row>
    <row r="22" spans="1:15" ht="11.25" customHeight="1" x14ac:dyDescent="0.2">
      <c r="A22" s="60"/>
      <c r="B22" s="11"/>
      <c r="C22" s="10"/>
      <c r="D22" s="12"/>
      <c r="E22" s="12"/>
      <c r="F22" s="12"/>
      <c r="G22" s="12"/>
      <c r="H22" s="13"/>
      <c r="I22" s="13"/>
      <c r="J22" s="13"/>
      <c r="K22" s="89" t="s">
        <v>175</v>
      </c>
      <c r="O22" s="14"/>
    </row>
    <row r="23" spans="1:15" ht="11.25" customHeight="1" x14ac:dyDescent="0.2">
      <c r="A23" s="60"/>
      <c r="B23" s="11"/>
      <c r="C23" s="10"/>
      <c r="D23" s="12"/>
      <c r="E23" s="12"/>
      <c r="F23" s="12"/>
      <c r="G23" s="12"/>
      <c r="H23" s="13"/>
      <c r="I23" s="13"/>
      <c r="J23" s="13"/>
      <c r="K23" s="71" t="s">
        <v>177</v>
      </c>
      <c r="O23" s="14"/>
    </row>
    <row r="24" spans="1:15" ht="11.25" customHeight="1" x14ac:dyDescent="0.2">
      <c r="A24" s="60"/>
      <c r="B24" s="11"/>
      <c r="C24" s="10"/>
      <c r="D24" s="12"/>
      <c r="E24" s="12"/>
      <c r="F24" s="12"/>
      <c r="G24" s="12"/>
      <c r="H24" s="13"/>
      <c r="I24" s="13"/>
      <c r="J24" s="13"/>
      <c r="K24" s="84"/>
      <c r="O24" s="14"/>
    </row>
    <row r="25" spans="1:15" s="1" customFormat="1" x14ac:dyDescent="0.2">
      <c r="A25" s="1" t="s">
        <v>107</v>
      </c>
      <c r="H25"/>
    </row>
    <row r="26" spans="1:15" s="1" customFormat="1" ht="11.25" x14ac:dyDescent="0.2">
      <c r="A26" s="50"/>
      <c r="B26" s="51"/>
      <c r="C26" s="51"/>
      <c r="D26" s="51"/>
      <c r="E26" s="51"/>
      <c r="F26" s="51"/>
      <c r="G26" s="51"/>
      <c r="H26" s="51"/>
      <c r="I26" s="51"/>
      <c r="J26" s="56"/>
      <c r="K26" s="57"/>
    </row>
    <row r="27" spans="1:15" s="1" customFormat="1" ht="11.25" x14ac:dyDescent="0.2">
      <c r="A27" s="52"/>
      <c r="J27" s="46" t="s">
        <v>108</v>
      </c>
      <c r="K27" s="58" t="s">
        <v>184</v>
      </c>
    </row>
    <row r="28" spans="1:15" s="1" customFormat="1" ht="11.25" x14ac:dyDescent="0.2">
      <c r="A28" s="52"/>
      <c r="J28" s="46" t="s">
        <v>109</v>
      </c>
      <c r="K28" s="58" t="s">
        <v>186</v>
      </c>
    </row>
    <row r="29" spans="1:15" ht="11.25" customHeight="1" x14ac:dyDescent="0.2">
      <c r="A29" s="53"/>
      <c r="B29" s="59" t="str">
        <f>cargo&amp;", "&amp;responsable</f>
        <v>DIRECTOR GENERAL, ENCARGADO CORRESPONDIENTE</v>
      </c>
      <c r="C29" s="54"/>
      <c r="D29" s="54"/>
      <c r="E29" s="54"/>
      <c r="F29" s="54"/>
      <c r="G29" s="54"/>
      <c r="H29" s="54"/>
      <c r="I29" s="54"/>
      <c r="J29" s="54"/>
      <c r="K29" s="55"/>
    </row>
    <row r="30" spans="1:15" x14ac:dyDescent="0.2">
      <c r="K30" s="1" t="s">
        <v>37</v>
      </c>
    </row>
  </sheetData>
  <mergeCells count="3">
    <mergeCell ref="B4:F6"/>
    <mergeCell ref="B8:F13"/>
    <mergeCell ref="A2:F3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27"/>
  <sheetViews>
    <sheetView showGridLines="0" showZeros="0" zoomScaleNormal="100" workbookViewId="0">
      <selection activeCell="I21" sqref="I21"/>
    </sheetView>
  </sheetViews>
  <sheetFormatPr baseColWidth="10" defaultColWidth="9.140625" defaultRowHeight="12.75" x14ac:dyDescent="0.2"/>
  <cols>
    <col min="1" max="1" width="11.7109375" customWidth="1"/>
    <col min="2" max="2" width="35.7109375" customWidth="1"/>
    <col min="3" max="3" width="6.28515625" customWidth="1"/>
    <col min="4" max="4" width="8.28515625" customWidth="1"/>
    <col min="5" max="5" width="9.5703125" customWidth="1"/>
    <col min="6" max="6" width="8.85546875" customWidth="1"/>
    <col min="7" max="7" width="8.85546875" hidden="1" customWidth="1"/>
    <col min="8" max="8" width="10" customWidth="1"/>
    <col min="9" max="9" width="9.7109375" customWidth="1"/>
    <col min="10" max="10" width="8.5703125" customWidth="1"/>
    <col min="11" max="11" width="9.7109375" customWidth="1"/>
  </cols>
  <sheetData>
    <row r="1" spans="1:11" ht="11.25" customHeight="1" thickBot="1" x14ac:dyDescent="0.25">
      <c r="A1" s="1" t="s">
        <v>28</v>
      </c>
      <c r="B1" s="1"/>
      <c r="C1" s="1"/>
      <c r="D1" s="1"/>
      <c r="E1" s="1"/>
      <c r="F1" s="1"/>
      <c r="G1" s="1"/>
      <c r="H1" s="1"/>
    </row>
    <row r="2" spans="1:11" ht="15" customHeight="1" thickTop="1" x14ac:dyDescent="0.25">
      <c r="A2" s="130" t="str">
        <f>razonsocial</f>
        <v>MI EMPRESA</v>
      </c>
      <c r="B2" s="131"/>
      <c r="C2" s="131"/>
      <c r="D2" s="131"/>
      <c r="E2" s="131"/>
      <c r="F2" s="131"/>
      <c r="G2" s="122"/>
      <c r="H2" s="122"/>
      <c r="I2" s="119"/>
      <c r="J2" s="119"/>
      <c r="K2" s="120"/>
    </row>
    <row r="3" spans="1:11" ht="15" customHeight="1" x14ac:dyDescent="0.25">
      <c r="A3" s="132"/>
      <c r="B3" s="133"/>
      <c r="C3" s="133"/>
      <c r="D3" s="133"/>
      <c r="E3" s="133"/>
      <c r="F3" s="133"/>
      <c r="G3" s="123"/>
      <c r="H3" s="123"/>
      <c r="I3" s="124"/>
      <c r="J3" s="124"/>
      <c r="K3" s="125"/>
    </row>
    <row r="4" spans="1:11" ht="12.75" customHeight="1" x14ac:dyDescent="0.2">
      <c r="A4" s="116" t="s">
        <v>110</v>
      </c>
      <c r="B4" s="129" t="str">
        <f>nombrecliente</f>
        <v>Sistema de Comunicaciones y Transportes, Sistema de Transporte Colectivo Metro, Administración General de Recursos, Línea 12 (Línea Dorada)</v>
      </c>
      <c r="C4" s="129"/>
      <c r="D4" s="129"/>
      <c r="E4" s="129"/>
      <c r="F4" s="129"/>
      <c r="G4" s="85"/>
      <c r="H4" s="1"/>
      <c r="I4" s="1"/>
      <c r="K4" s="2"/>
    </row>
    <row r="5" spans="1:11" ht="12.75" customHeight="1" x14ac:dyDescent="0.2">
      <c r="A5" s="117"/>
      <c r="B5" s="129"/>
      <c r="C5" s="129"/>
      <c r="D5" s="129"/>
      <c r="E5" s="129"/>
      <c r="F5" s="129"/>
      <c r="G5" s="85"/>
      <c r="H5" s="1"/>
      <c r="I5" s="1"/>
      <c r="K5" s="2"/>
    </row>
    <row r="6" spans="1:11" ht="12.75" customHeight="1" x14ac:dyDescent="0.2">
      <c r="A6" s="117"/>
      <c r="B6" s="129"/>
      <c r="C6" s="129"/>
      <c r="D6" s="129"/>
      <c r="E6" s="129"/>
      <c r="F6" s="129"/>
      <c r="G6" s="85"/>
      <c r="H6" s="1"/>
      <c r="I6" s="1"/>
      <c r="K6" s="2"/>
    </row>
    <row r="7" spans="1:11" ht="12.75" customHeight="1" x14ac:dyDescent="0.2">
      <c r="A7" s="116" t="s">
        <v>251</v>
      </c>
      <c r="B7" s="45" t="str">
        <f>numerodeconcurso</f>
        <v>2009/0257-0001</v>
      </c>
      <c r="C7" s="1"/>
      <c r="D7" s="46" t="s">
        <v>29</v>
      </c>
      <c r="E7" s="108">
        <f>fechadeconcurso</f>
        <v>40017</v>
      </c>
      <c r="F7" s="1"/>
      <c r="G7" s="1"/>
      <c r="H7" s="46" t="s">
        <v>126</v>
      </c>
      <c r="I7" s="1" t="str">
        <f>plazocalculado&amp;" días naturales"</f>
        <v>153 días naturales</v>
      </c>
      <c r="K7" s="2"/>
    </row>
    <row r="8" spans="1:11" ht="12.75" customHeight="1" x14ac:dyDescent="0.2">
      <c r="A8" s="116" t="s">
        <v>111</v>
      </c>
      <c r="B8" s="12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29"/>
      <c r="D8" s="129"/>
      <c r="E8" s="129"/>
      <c r="F8" s="129"/>
      <c r="G8" s="85"/>
      <c r="H8" s="1"/>
      <c r="I8" s="1"/>
      <c r="K8" s="2"/>
    </row>
    <row r="9" spans="1:11" ht="12.75" customHeight="1" x14ac:dyDescent="0.2">
      <c r="A9" s="117"/>
      <c r="B9" s="129"/>
      <c r="C9" s="129"/>
      <c r="D9" s="129"/>
      <c r="E9" s="129"/>
      <c r="F9" s="129"/>
      <c r="G9" s="85"/>
      <c r="H9" s="1"/>
      <c r="I9" s="1"/>
      <c r="J9" s="1"/>
      <c r="K9" s="2"/>
    </row>
    <row r="10" spans="1:11" ht="12.75" customHeight="1" x14ac:dyDescent="0.2">
      <c r="A10" s="117"/>
      <c r="B10" s="129"/>
      <c r="C10" s="129"/>
      <c r="D10" s="129"/>
      <c r="E10" s="129"/>
      <c r="F10" s="129"/>
      <c r="G10" s="85"/>
      <c r="H10" s="1"/>
      <c r="I10" s="1"/>
      <c r="J10" s="3"/>
      <c r="K10" s="2"/>
    </row>
    <row r="11" spans="1:11" ht="12.75" customHeight="1" x14ac:dyDescent="0.2">
      <c r="A11" s="117"/>
      <c r="B11" s="129"/>
      <c r="C11" s="129"/>
      <c r="D11" s="129"/>
      <c r="E11" s="129"/>
      <c r="F11" s="129"/>
      <c r="G11" s="85"/>
      <c r="H11" s="1"/>
      <c r="I11" s="1"/>
      <c r="J11" s="3"/>
      <c r="K11" s="2"/>
    </row>
    <row r="12" spans="1:11" ht="12.75" customHeight="1" x14ac:dyDescent="0.2">
      <c r="A12" s="117"/>
      <c r="B12" s="129"/>
      <c r="C12" s="129"/>
      <c r="D12" s="129"/>
      <c r="E12" s="129"/>
      <c r="F12" s="129"/>
      <c r="G12" s="85"/>
      <c r="H12" s="1"/>
      <c r="I12" s="1"/>
      <c r="J12" s="3"/>
      <c r="K12" s="2"/>
    </row>
    <row r="13" spans="1:11" ht="12.75" customHeight="1" x14ac:dyDescent="0.2">
      <c r="A13" s="117"/>
      <c r="B13" s="129"/>
      <c r="C13" s="129"/>
      <c r="D13" s="129"/>
      <c r="E13" s="129"/>
      <c r="F13" s="129"/>
      <c r="G13" s="85"/>
      <c r="H13" s="1"/>
      <c r="I13" s="1"/>
      <c r="J13" s="3"/>
      <c r="K13" s="2"/>
    </row>
    <row r="14" spans="1:11" ht="12.75" customHeight="1" x14ac:dyDescent="0.2">
      <c r="A14" s="116" t="s">
        <v>112</v>
      </c>
      <c r="B14" s="1" t="str">
        <f>direcciondelaobra</f>
        <v>Tramo de Barranca del Muerto a Tlahuac.</v>
      </c>
      <c r="D14" s="46" t="s">
        <v>114</v>
      </c>
      <c r="E14" s="109">
        <f>fechainicio</f>
        <v>40026</v>
      </c>
      <c r="F14" s="46" t="s">
        <v>115</v>
      </c>
      <c r="G14" s="46"/>
      <c r="H14" s="109">
        <f>fechaterminacion</f>
        <v>40178</v>
      </c>
      <c r="I14" s="1"/>
      <c r="K14" s="2"/>
    </row>
    <row r="15" spans="1:11" ht="12.75" customHeight="1" thickBot="1" x14ac:dyDescent="0.25">
      <c r="A15" s="118" t="s">
        <v>113</v>
      </c>
      <c r="B15" s="4" t="str">
        <f>ciudaddelaobra&amp;", "&amp;estadodelaobra</f>
        <v>México, Distrito Federal</v>
      </c>
      <c r="C15" s="4"/>
      <c r="D15" s="4"/>
      <c r="E15" s="4"/>
      <c r="F15" s="4"/>
      <c r="G15" s="4"/>
      <c r="H15" s="4"/>
      <c r="I15" s="5"/>
      <c r="J15" s="6"/>
      <c r="K15" s="7"/>
    </row>
    <row r="16" spans="1:11" ht="11.25" customHeight="1" thickTop="1" x14ac:dyDescent="0.2">
      <c r="A16" s="1"/>
      <c r="B16" s="1"/>
      <c r="C16" s="1"/>
      <c r="D16" s="1"/>
      <c r="E16" s="1"/>
      <c r="F16" s="1"/>
      <c r="G16" s="1"/>
      <c r="H16" s="1"/>
    </row>
    <row r="17" spans="1:13" ht="12.75" customHeight="1" x14ac:dyDescent="0.2">
      <c r="B17" s="115" t="s">
        <v>30</v>
      </c>
    </row>
    <row r="18" spans="1:13" ht="12.75" customHeight="1" thickBot="1" x14ac:dyDescent="0.25">
      <c r="B18" s="115" t="s">
        <v>39</v>
      </c>
      <c r="C18" s="1"/>
      <c r="D18" s="1"/>
      <c r="E18" s="1"/>
      <c r="F18" s="1"/>
      <c r="G18" s="1"/>
      <c r="H18" s="1"/>
    </row>
    <row r="19" spans="1:13" ht="42.75" customHeight="1" thickTop="1" thickBot="1" x14ac:dyDescent="0.25">
      <c r="A19" s="47" t="s">
        <v>32</v>
      </c>
      <c r="B19" s="48" t="s">
        <v>40</v>
      </c>
      <c r="C19" s="48" t="s">
        <v>34</v>
      </c>
      <c r="D19" s="48" t="s">
        <v>41</v>
      </c>
      <c r="E19" s="49" t="s">
        <v>42</v>
      </c>
      <c r="F19" s="49" t="s">
        <v>43</v>
      </c>
      <c r="G19" s="49"/>
      <c r="H19" s="49" t="s">
        <v>44</v>
      </c>
      <c r="I19" s="90" t="s">
        <v>24</v>
      </c>
    </row>
    <row r="20" spans="1:13" ht="11.25" customHeight="1" thickTop="1" x14ac:dyDescent="0.2">
      <c r="A20" s="1" t="s">
        <v>36</v>
      </c>
      <c r="B20" s="9"/>
      <c r="C20" s="9"/>
      <c r="D20" s="9"/>
      <c r="E20" s="9"/>
      <c r="F20" s="9"/>
      <c r="G20" s="9"/>
      <c r="H20" s="9"/>
      <c r="I20" s="1"/>
      <c r="J20" s="1"/>
      <c r="K20" s="1"/>
      <c r="L20" s="1"/>
    </row>
    <row r="21" spans="1:13" ht="11.25" customHeight="1" x14ac:dyDescent="0.2">
      <c r="A21" s="72" t="s">
        <v>101</v>
      </c>
      <c r="B21" s="112" t="s">
        <v>104</v>
      </c>
      <c r="C21" s="10" t="s">
        <v>25</v>
      </c>
      <c r="D21" s="96">
        <f>IF(C21&lt;&gt;"",8,"")</f>
        <v>8</v>
      </c>
      <c r="E21" s="96">
        <f>IF(C21&lt;&gt;"",1,"")</f>
        <v>1</v>
      </c>
      <c r="F21" s="70" t="e">
        <f>IF(C21&lt;&gt;"",H21/(D21*E21),"")</f>
        <v>#VALUE!</v>
      </c>
      <c r="G21" s="88" t="s">
        <v>27</v>
      </c>
      <c r="H21" s="89" t="e">
        <f>ROUND(G21,decimalesredondeo)</f>
        <v>#VALUE!</v>
      </c>
      <c r="I21" s="127" t="s">
        <v>173</v>
      </c>
      <c r="M21" s="14"/>
    </row>
    <row r="22" spans="1:13" ht="11.25" customHeight="1" x14ac:dyDescent="0.2">
      <c r="A22" s="60"/>
      <c r="B22" s="11"/>
      <c r="C22" s="10"/>
      <c r="D22" s="12"/>
      <c r="E22" s="12"/>
      <c r="F22" s="12"/>
      <c r="G22" s="12"/>
      <c r="H22" s="13"/>
      <c r="I22" s="89" t="s">
        <v>175</v>
      </c>
      <c r="M22" s="14"/>
    </row>
    <row r="23" spans="1:13" ht="11.25" customHeight="1" x14ac:dyDescent="0.2">
      <c r="A23" s="60"/>
      <c r="B23" s="11"/>
      <c r="C23" s="10"/>
      <c r="D23" s="12"/>
      <c r="E23" s="12"/>
      <c r="F23" s="12"/>
      <c r="G23" s="12"/>
      <c r="H23" s="13"/>
      <c r="I23" s="84"/>
      <c r="M23" s="14"/>
    </row>
    <row r="24" spans="1:13" s="1" customFormat="1" x14ac:dyDescent="0.2">
      <c r="A24" s="1" t="s">
        <v>107</v>
      </c>
      <c r="H24"/>
    </row>
    <row r="25" spans="1:13" s="1" customFormat="1" ht="11.25" x14ac:dyDescent="0.2">
      <c r="A25" s="50"/>
      <c r="B25" s="51"/>
      <c r="C25" s="51"/>
      <c r="D25" s="51"/>
      <c r="E25" s="51"/>
      <c r="F25" s="51"/>
      <c r="G25" s="51"/>
      <c r="H25" s="51"/>
      <c r="I25" s="51"/>
      <c r="J25" s="56"/>
      <c r="K25" s="57"/>
    </row>
    <row r="26" spans="1:13" ht="11.25" customHeight="1" x14ac:dyDescent="0.2">
      <c r="A26" s="53"/>
      <c r="B26" s="59" t="str">
        <f>cargo&amp;", "&amp;responsable</f>
        <v>DIRECTOR GENERAL, ENCARGADO CORRESPONDIENTE</v>
      </c>
      <c r="C26" s="54"/>
      <c r="D26" s="54"/>
      <c r="E26" s="54"/>
      <c r="F26" s="54"/>
      <c r="G26" s="54"/>
      <c r="H26" s="54"/>
      <c r="I26" s="54"/>
      <c r="J26" s="54"/>
      <c r="K26" s="55"/>
    </row>
    <row r="27" spans="1:13" x14ac:dyDescent="0.2">
      <c r="K27" s="1" t="s">
        <v>37</v>
      </c>
    </row>
  </sheetData>
  <mergeCells count="3">
    <mergeCell ref="B4:F6"/>
    <mergeCell ref="B8:F13"/>
    <mergeCell ref="A2:F3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4"/>
  <dimension ref="A1:J30"/>
  <sheetViews>
    <sheetView showGridLines="0" showZeros="0" zoomScaleNormal="100" workbookViewId="0">
      <selection activeCell="E21" sqref="E21"/>
    </sheetView>
  </sheetViews>
  <sheetFormatPr baseColWidth="10" defaultColWidth="9.140625" defaultRowHeight="12.75" x14ac:dyDescent="0.2"/>
  <cols>
    <col min="1" max="1" width="11.7109375" customWidth="1"/>
    <col min="2" max="2" width="35.7109375" customWidth="1"/>
    <col min="3" max="3" width="6.28515625" customWidth="1"/>
    <col min="4" max="4" width="14.85546875" customWidth="1"/>
    <col min="5" max="5" width="9.7109375" customWidth="1"/>
    <col min="6" max="6" width="8.85546875" customWidth="1"/>
    <col min="7" max="7" width="10" customWidth="1"/>
    <col min="8" max="10" width="6.7109375" customWidth="1"/>
  </cols>
  <sheetData>
    <row r="1" spans="1:10" ht="11.25" customHeight="1" thickBot="1" x14ac:dyDescent="0.25">
      <c r="A1" s="1" t="s">
        <v>28</v>
      </c>
      <c r="B1" s="1"/>
      <c r="C1" s="1"/>
      <c r="D1" s="1"/>
      <c r="E1" s="1"/>
      <c r="F1" s="1"/>
      <c r="G1" s="1"/>
    </row>
    <row r="2" spans="1:10" ht="15" customHeight="1" thickTop="1" x14ac:dyDescent="0.25">
      <c r="A2" s="130" t="str">
        <f>razonsocial</f>
        <v>MI EMPRESA</v>
      </c>
      <c r="B2" s="131"/>
      <c r="C2" s="131"/>
      <c r="D2" s="131"/>
      <c r="E2" s="131"/>
      <c r="F2" s="131"/>
      <c r="G2" s="122"/>
      <c r="H2" s="119"/>
      <c r="I2" s="119"/>
      <c r="J2" s="120"/>
    </row>
    <row r="3" spans="1:10" ht="15" customHeight="1" x14ac:dyDescent="0.25">
      <c r="A3" s="132"/>
      <c r="B3" s="133"/>
      <c r="C3" s="133"/>
      <c r="D3" s="133"/>
      <c r="E3" s="133"/>
      <c r="F3" s="133"/>
      <c r="G3" s="123"/>
      <c r="H3" s="124"/>
      <c r="I3" s="124"/>
      <c r="J3" s="125"/>
    </row>
    <row r="4" spans="1:10" ht="12.75" customHeight="1" x14ac:dyDescent="0.2">
      <c r="A4" s="116" t="s">
        <v>110</v>
      </c>
      <c r="B4" s="129" t="str">
        <f>nombrecliente</f>
        <v>Sistema de Comunicaciones y Transportes, Sistema de Transporte Colectivo Metro, Administración General de Recursos, Línea 12 (Línea Dorada)</v>
      </c>
      <c r="C4" s="129"/>
      <c r="D4" s="129"/>
      <c r="E4" s="129"/>
      <c r="F4" s="129"/>
      <c r="G4" s="1"/>
      <c r="H4" s="1"/>
      <c r="J4" s="2"/>
    </row>
    <row r="5" spans="1:10" ht="12.75" customHeight="1" x14ac:dyDescent="0.2">
      <c r="A5" s="117"/>
      <c r="B5" s="129"/>
      <c r="C5" s="129"/>
      <c r="D5" s="129"/>
      <c r="E5" s="129"/>
      <c r="F5" s="129"/>
      <c r="G5" s="1"/>
      <c r="H5" s="1"/>
      <c r="J5" s="2"/>
    </row>
    <row r="6" spans="1:10" ht="12.75" customHeight="1" x14ac:dyDescent="0.2">
      <c r="A6" s="117"/>
      <c r="B6" s="129"/>
      <c r="C6" s="129"/>
      <c r="D6" s="129"/>
      <c r="E6" s="129"/>
      <c r="F6" s="129"/>
      <c r="G6" s="1"/>
      <c r="H6" s="1"/>
      <c r="J6" s="2"/>
    </row>
    <row r="7" spans="1:10" ht="12.75" customHeight="1" x14ac:dyDescent="0.2">
      <c r="A7" s="116" t="s">
        <v>251</v>
      </c>
      <c r="B7" s="45" t="str">
        <f>numerodeconcurso</f>
        <v>2009/0257-0001</v>
      </c>
      <c r="C7" s="1"/>
      <c r="D7" s="46" t="s">
        <v>29</v>
      </c>
      <c r="E7" s="108">
        <f>fechadeconcurso</f>
        <v>40017</v>
      </c>
      <c r="F7" s="1"/>
      <c r="G7" s="46" t="s">
        <v>126</v>
      </c>
      <c r="H7" s="1" t="str">
        <f>plazocalculado&amp;" días naturales"</f>
        <v>153 días naturales</v>
      </c>
      <c r="J7" s="2"/>
    </row>
    <row r="8" spans="1:10" ht="12.75" customHeight="1" x14ac:dyDescent="0.2">
      <c r="A8" s="116" t="s">
        <v>111</v>
      </c>
      <c r="B8" s="12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29"/>
      <c r="D8" s="129"/>
      <c r="E8" s="129"/>
      <c r="F8" s="129"/>
      <c r="G8" s="1"/>
      <c r="H8" s="1"/>
      <c r="J8" s="2"/>
    </row>
    <row r="9" spans="1:10" ht="12.75" customHeight="1" x14ac:dyDescent="0.2">
      <c r="A9" s="117"/>
      <c r="B9" s="129"/>
      <c r="C9" s="129"/>
      <c r="D9" s="129"/>
      <c r="E9" s="129"/>
      <c r="F9" s="129"/>
      <c r="G9" s="1"/>
      <c r="H9" s="1"/>
      <c r="I9" s="1"/>
      <c r="J9" s="2"/>
    </row>
    <row r="10" spans="1:10" ht="12.75" customHeight="1" x14ac:dyDescent="0.2">
      <c r="A10" s="117"/>
      <c r="B10" s="129"/>
      <c r="C10" s="129"/>
      <c r="D10" s="129"/>
      <c r="E10" s="129"/>
      <c r="F10" s="129"/>
      <c r="G10" s="1"/>
      <c r="H10" s="1"/>
      <c r="I10" s="3"/>
      <c r="J10" s="2"/>
    </row>
    <row r="11" spans="1:10" ht="12.75" customHeight="1" x14ac:dyDescent="0.2">
      <c r="A11" s="117"/>
      <c r="B11" s="129"/>
      <c r="C11" s="129"/>
      <c r="D11" s="129"/>
      <c r="E11" s="129"/>
      <c r="F11" s="129"/>
      <c r="G11" s="1"/>
      <c r="H11" s="1"/>
      <c r="I11" s="3"/>
      <c r="J11" s="2"/>
    </row>
    <row r="12" spans="1:10" ht="12.75" customHeight="1" x14ac:dyDescent="0.2">
      <c r="A12" s="117"/>
      <c r="B12" s="129"/>
      <c r="C12" s="129"/>
      <c r="D12" s="129"/>
      <c r="E12" s="129"/>
      <c r="F12" s="129"/>
      <c r="G12" s="1"/>
      <c r="H12" s="1"/>
      <c r="I12" s="3"/>
      <c r="J12" s="2"/>
    </row>
    <row r="13" spans="1:10" ht="12.75" customHeight="1" x14ac:dyDescent="0.2">
      <c r="A13" s="117"/>
      <c r="B13" s="129"/>
      <c r="C13" s="129"/>
      <c r="D13" s="129"/>
      <c r="E13" s="129"/>
      <c r="F13" s="129"/>
      <c r="G13" s="1"/>
      <c r="H13" s="1"/>
      <c r="I13" s="3"/>
      <c r="J13" s="2"/>
    </row>
    <row r="14" spans="1:10" ht="12.75" customHeight="1" x14ac:dyDescent="0.2">
      <c r="A14" s="116" t="s">
        <v>112</v>
      </c>
      <c r="B14" s="1" t="str">
        <f>direcciondelaobra</f>
        <v>Tramo de Barranca del Muerto a Tlahuac.</v>
      </c>
      <c r="D14" s="46" t="s">
        <v>116</v>
      </c>
      <c r="E14" s="109">
        <f>fechainicio</f>
        <v>40026</v>
      </c>
      <c r="F14" s="46" t="s">
        <v>115</v>
      </c>
      <c r="G14" s="109">
        <f>fechaterminacion</f>
        <v>40178</v>
      </c>
      <c r="H14" s="1"/>
      <c r="J14" s="2"/>
    </row>
    <row r="15" spans="1:10" ht="12.75" customHeight="1" thickBot="1" x14ac:dyDescent="0.25">
      <c r="A15" s="118" t="s">
        <v>113</v>
      </c>
      <c r="B15" s="4" t="str">
        <f>ciudaddelaobra&amp;", "&amp;estadodelaobra</f>
        <v>México, Distrito Federal</v>
      </c>
      <c r="C15" s="4"/>
      <c r="D15" s="4"/>
      <c r="E15" s="4"/>
      <c r="F15" s="4"/>
      <c r="G15" s="4"/>
      <c r="H15" s="5"/>
      <c r="I15" s="6"/>
      <c r="J15" s="7"/>
    </row>
    <row r="16" spans="1:10" ht="11.25" customHeight="1" thickTop="1" x14ac:dyDescent="0.2">
      <c r="A16" s="1"/>
      <c r="B16" s="1"/>
      <c r="C16" s="1"/>
      <c r="D16" s="1"/>
      <c r="E16" s="1"/>
      <c r="F16" s="1"/>
      <c r="G16" s="1"/>
    </row>
    <row r="17" spans="1:10" ht="12.75" customHeight="1" x14ac:dyDescent="0.2">
      <c r="A17" s="115" t="s">
        <v>30</v>
      </c>
    </row>
    <row r="18" spans="1:10" ht="12.75" customHeight="1" x14ac:dyDescent="0.2">
      <c r="A18" s="115" t="s">
        <v>38</v>
      </c>
      <c r="B18" s="1"/>
      <c r="C18" s="1"/>
      <c r="D18" s="1"/>
      <c r="E18" s="1"/>
      <c r="F18" s="1"/>
      <c r="G18" s="1"/>
    </row>
    <row r="19" spans="1:10" ht="11.25" customHeight="1" x14ac:dyDescent="0.2">
      <c r="A19" s="91" t="s">
        <v>32</v>
      </c>
      <c r="B19" s="92" t="s">
        <v>33</v>
      </c>
      <c r="C19" s="92" t="s">
        <v>34</v>
      </c>
      <c r="D19" s="92" t="s">
        <v>35</v>
      </c>
      <c r="E19" s="93" t="s">
        <v>24</v>
      </c>
    </row>
    <row r="20" spans="1:10" ht="11.25" customHeight="1" x14ac:dyDescent="0.2">
      <c r="A20" s="1" t="s">
        <v>36</v>
      </c>
      <c r="B20" s="9"/>
      <c r="C20" s="9"/>
      <c r="D20" s="9"/>
      <c r="E20" s="1"/>
      <c r="F20" s="1"/>
      <c r="G20" s="1"/>
      <c r="H20" s="1"/>
    </row>
    <row r="21" spans="1:10" ht="11.25" customHeight="1" x14ac:dyDescent="0.2">
      <c r="A21" s="72" t="s">
        <v>101</v>
      </c>
      <c r="B21" s="112" t="s">
        <v>104</v>
      </c>
      <c r="C21" s="10" t="s">
        <v>25</v>
      </c>
      <c r="D21" s="12" t="s">
        <v>27</v>
      </c>
      <c r="E21" s="127" t="s">
        <v>173</v>
      </c>
      <c r="I21" s="14"/>
    </row>
    <row r="22" spans="1:10" ht="11.25" customHeight="1" x14ac:dyDescent="0.2">
      <c r="A22" s="60"/>
      <c r="B22" s="11"/>
      <c r="C22" s="10"/>
      <c r="D22" s="12"/>
      <c r="E22" s="89" t="s">
        <v>175</v>
      </c>
      <c r="I22" s="14"/>
    </row>
    <row r="23" spans="1:10" ht="11.25" customHeight="1" x14ac:dyDescent="0.2">
      <c r="A23" s="60"/>
      <c r="B23" s="11"/>
      <c r="C23" s="10"/>
      <c r="D23" s="12"/>
      <c r="E23" s="71" t="s">
        <v>177</v>
      </c>
      <c r="I23" s="14"/>
    </row>
    <row r="24" spans="1:10" ht="11.25" customHeight="1" x14ac:dyDescent="0.2">
      <c r="A24" s="60"/>
      <c r="B24" s="11"/>
      <c r="C24" s="10"/>
      <c r="D24" s="12"/>
      <c r="E24" s="84"/>
      <c r="I24" s="14"/>
    </row>
    <row r="25" spans="1:10" s="1" customFormat="1" x14ac:dyDescent="0.2">
      <c r="A25" s="1" t="s">
        <v>107</v>
      </c>
      <c r="G25"/>
    </row>
    <row r="26" spans="1:10" s="1" customFormat="1" ht="11.25" x14ac:dyDescent="0.2">
      <c r="A26" s="50"/>
      <c r="B26" s="51"/>
      <c r="C26" s="51"/>
      <c r="D26" s="56"/>
      <c r="E26" s="57"/>
    </row>
    <row r="27" spans="1:10" s="1" customFormat="1" ht="11.25" x14ac:dyDescent="0.2">
      <c r="A27" s="52"/>
      <c r="D27" s="46" t="s">
        <v>108</v>
      </c>
      <c r="E27" s="58" t="s">
        <v>184</v>
      </c>
    </row>
    <row r="28" spans="1:10" s="1" customFormat="1" ht="11.25" x14ac:dyDescent="0.2">
      <c r="A28" s="52"/>
      <c r="D28" s="46" t="s">
        <v>109</v>
      </c>
      <c r="E28" s="58" t="s">
        <v>186</v>
      </c>
    </row>
    <row r="29" spans="1:10" s="1" customFormat="1" ht="11.25" x14ac:dyDescent="0.2">
      <c r="A29" s="53"/>
      <c r="B29" s="59" t="str">
        <f>cargo&amp;", "&amp;responsable</f>
        <v>DIRECTOR GENERAL, ENCARGADO CORRESPONDIENTE</v>
      </c>
      <c r="C29" s="54"/>
      <c r="D29" s="54"/>
      <c r="E29" s="55"/>
    </row>
    <row r="30" spans="1:10" ht="11.25" customHeight="1" x14ac:dyDescent="0.2">
      <c r="J30" s="113" t="s">
        <v>37</v>
      </c>
    </row>
  </sheetData>
  <mergeCells count="3">
    <mergeCell ref="B4:F6"/>
    <mergeCell ref="B8:F13"/>
    <mergeCell ref="A2:F3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27"/>
  <sheetViews>
    <sheetView showGridLines="0" showZeros="0" zoomScaleNormal="100" workbookViewId="0">
      <selection activeCell="E21" sqref="E21"/>
    </sheetView>
  </sheetViews>
  <sheetFormatPr baseColWidth="10" defaultColWidth="9.140625" defaultRowHeight="12.75" x14ac:dyDescent="0.2"/>
  <cols>
    <col min="1" max="1" width="11.7109375" customWidth="1"/>
    <col min="2" max="2" width="35.7109375" customWidth="1"/>
    <col min="3" max="3" width="6.28515625" customWidth="1"/>
    <col min="4" max="4" width="14.85546875" customWidth="1"/>
    <col min="5" max="5" width="9.7109375" customWidth="1"/>
    <col min="6" max="6" width="8.85546875" customWidth="1"/>
    <col min="7" max="7" width="10" customWidth="1"/>
    <col min="8" max="10" width="6.7109375" customWidth="1"/>
  </cols>
  <sheetData>
    <row r="1" spans="1:10" ht="11.25" customHeight="1" thickBot="1" x14ac:dyDescent="0.25">
      <c r="A1" s="1" t="s">
        <v>28</v>
      </c>
      <c r="B1" s="1"/>
      <c r="C1" s="1"/>
      <c r="D1" s="1"/>
      <c r="E1" s="1"/>
      <c r="F1" s="1"/>
      <c r="G1" s="1"/>
    </row>
    <row r="2" spans="1:10" ht="15" customHeight="1" thickTop="1" x14ac:dyDescent="0.25">
      <c r="A2" s="130" t="str">
        <f>razonsocial</f>
        <v>MI EMPRESA</v>
      </c>
      <c r="B2" s="131"/>
      <c r="C2" s="131"/>
      <c r="D2" s="131"/>
      <c r="E2" s="131"/>
      <c r="F2" s="131"/>
      <c r="G2" s="131"/>
      <c r="H2" s="119"/>
      <c r="I2" s="119"/>
      <c r="J2" s="120"/>
    </row>
    <row r="3" spans="1:10" ht="15" customHeight="1" x14ac:dyDescent="0.25">
      <c r="A3" s="132"/>
      <c r="B3" s="133"/>
      <c r="C3" s="133"/>
      <c r="D3" s="133"/>
      <c r="E3" s="133"/>
      <c r="F3" s="133"/>
      <c r="G3" s="133"/>
      <c r="H3" s="124"/>
      <c r="I3" s="124"/>
      <c r="J3" s="125"/>
    </row>
    <row r="4" spans="1:10" ht="12.75" customHeight="1" x14ac:dyDescent="0.2">
      <c r="A4" s="116" t="s">
        <v>110</v>
      </c>
      <c r="B4" s="129" t="str">
        <f>nombrecliente</f>
        <v>Sistema de Comunicaciones y Transportes, Sistema de Transporte Colectivo Metro, Administración General de Recursos, Línea 12 (Línea Dorada)</v>
      </c>
      <c r="C4" s="129"/>
      <c r="D4" s="129"/>
      <c r="E4" s="129"/>
      <c r="F4" s="129"/>
      <c r="G4" s="1"/>
      <c r="H4" s="1"/>
      <c r="J4" s="2"/>
    </row>
    <row r="5" spans="1:10" ht="12.75" customHeight="1" x14ac:dyDescent="0.2">
      <c r="A5" s="117"/>
      <c r="B5" s="129"/>
      <c r="C5" s="129"/>
      <c r="D5" s="129"/>
      <c r="E5" s="129"/>
      <c r="F5" s="129"/>
      <c r="G5" s="1"/>
      <c r="H5" s="1"/>
      <c r="J5" s="2"/>
    </row>
    <row r="6" spans="1:10" ht="12.75" customHeight="1" x14ac:dyDescent="0.2">
      <c r="A6" s="117"/>
      <c r="B6" s="129"/>
      <c r="C6" s="129"/>
      <c r="D6" s="129"/>
      <c r="E6" s="129"/>
      <c r="F6" s="129"/>
      <c r="G6" s="1"/>
      <c r="H6" s="1"/>
      <c r="J6" s="2"/>
    </row>
    <row r="7" spans="1:10" ht="12.75" customHeight="1" x14ac:dyDescent="0.2">
      <c r="A7" s="116" t="s">
        <v>251</v>
      </c>
      <c r="B7" s="45" t="str">
        <f>numerodeconcurso</f>
        <v>2009/0257-0001</v>
      </c>
      <c r="C7" s="1"/>
      <c r="D7" s="46" t="s">
        <v>29</v>
      </c>
      <c r="E7" s="108">
        <f>fechadeconcurso</f>
        <v>40017</v>
      </c>
      <c r="F7" s="1"/>
      <c r="G7" s="46" t="s">
        <v>126</v>
      </c>
      <c r="H7" s="1" t="str">
        <f>plazocalculado&amp;" días naturales"</f>
        <v>153 días naturales</v>
      </c>
      <c r="J7" s="2"/>
    </row>
    <row r="8" spans="1:10" ht="12.75" customHeight="1" x14ac:dyDescent="0.2">
      <c r="A8" s="116" t="s">
        <v>111</v>
      </c>
      <c r="B8" s="12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29"/>
      <c r="D8" s="129"/>
      <c r="E8" s="129"/>
      <c r="F8" s="129"/>
      <c r="G8" s="1"/>
      <c r="H8" s="1"/>
      <c r="J8" s="2"/>
    </row>
    <row r="9" spans="1:10" ht="12.75" customHeight="1" x14ac:dyDescent="0.2">
      <c r="A9" s="117"/>
      <c r="B9" s="129"/>
      <c r="C9" s="129"/>
      <c r="D9" s="129"/>
      <c r="E9" s="129"/>
      <c r="F9" s="129"/>
      <c r="G9" s="1"/>
      <c r="H9" s="1"/>
      <c r="I9" s="1"/>
      <c r="J9" s="2"/>
    </row>
    <row r="10" spans="1:10" ht="12.75" customHeight="1" x14ac:dyDescent="0.2">
      <c r="A10" s="117"/>
      <c r="B10" s="129"/>
      <c r="C10" s="129"/>
      <c r="D10" s="129"/>
      <c r="E10" s="129"/>
      <c r="F10" s="129"/>
      <c r="G10" s="1"/>
      <c r="H10" s="1"/>
      <c r="I10" s="3"/>
      <c r="J10" s="2"/>
    </row>
    <row r="11" spans="1:10" ht="12.75" customHeight="1" x14ac:dyDescent="0.2">
      <c r="A11" s="117"/>
      <c r="B11" s="129"/>
      <c r="C11" s="129"/>
      <c r="D11" s="129"/>
      <c r="E11" s="129"/>
      <c r="F11" s="129"/>
      <c r="G11" s="1"/>
      <c r="H11" s="1"/>
      <c r="I11" s="3"/>
      <c r="J11" s="2"/>
    </row>
    <row r="12" spans="1:10" ht="12.75" customHeight="1" x14ac:dyDescent="0.2">
      <c r="A12" s="117"/>
      <c r="B12" s="129"/>
      <c r="C12" s="129"/>
      <c r="D12" s="129"/>
      <c r="E12" s="129"/>
      <c r="F12" s="129"/>
      <c r="G12" s="1"/>
      <c r="H12" s="1"/>
      <c r="I12" s="3"/>
      <c r="J12" s="2"/>
    </row>
    <row r="13" spans="1:10" ht="12.75" customHeight="1" x14ac:dyDescent="0.2">
      <c r="A13" s="117"/>
      <c r="B13" s="129"/>
      <c r="C13" s="129"/>
      <c r="D13" s="129"/>
      <c r="E13" s="129"/>
      <c r="F13" s="129"/>
      <c r="G13" s="1"/>
      <c r="H13" s="1"/>
      <c r="I13" s="3"/>
      <c r="J13" s="2"/>
    </row>
    <row r="14" spans="1:10" ht="12.75" customHeight="1" x14ac:dyDescent="0.2">
      <c r="A14" s="116" t="s">
        <v>112</v>
      </c>
      <c r="B14" s="1" t="str">
        <f>direcciondelaobra</f>
        <v>Tramo de Barranca del Muerto a Tlahuac.</v>
      </c>
      <c r="D14" s="46" t="s">
        <v>116</v>
      </c>
      <c r="E14" s="109">
        <f>fechainicio</f>
        <v>40026</v>
      </c>
      <c r="F14" s="46" t="s">
        <v>115</v>
      </c>
      <c r="G14" s="109">
        <f>fechaterminacion</f>
        <v>40178</v>
      </c>
      <c r="H14" s="1"/>
      <c r="J14" s="2"/>
    </row>
    <row r="15" spans="1:10" ht="12.75" customHeight="1" thickBot="1" x14ac:dyDescent="0.25">
      <c r="A15" s="118" t="s">
        <v>113</v>
      </c>
      <c r="B15" s="4" t="str">
        <f>ciudaddelaobra&amp;", "&amp;estadodelaobra</f>
        <v>México, Distrito Federal</v>
      </c>
      <c r="C15" s="4"/>
      <c r="D15" s="4"/>
      <c r="E15" s="4"/>
      <c r="F15" s="4"/>
      <c r="G15" s="4"/>
      <c r="H15" s="5"/>
      <c r="I15" s="6"/>
      <c r="J15" s="7"/>
    </row>
    <row r="16" spans="1:10" ht="11.25" customHeight="1" thickTop="1" x14ac:dyDescent="0.2">
      <c r="A16" s="1"/>
      <c r="B16" s="1"/>
      <c r="C16" s="1"/>
      <c r="D16" s="1"/>
      <c r="E16" s="1"/>
      <c r="F16" s="1"/>
      <c r="G16" s="1"/>
    </row>
    <row r="17" spans="1:10" ht="12.75" customHeight="1" x14ac:dyDescent="0.2">
      <c r="A17" s="115" t="s">
        <v>30</v>
      </c>
    </row>
    <row r="18" spans="1:10" ht="12.75" customHeight="1" thickBot="1" x14ac:dyDescent="0.25">
      <c r="A18" s="115" t="s">
        <v>38</v>
      </c>
      <c r="B18" s="1"/>
      <c r="C18" s="1"/>
      <c r="D18" s="1"/>
      <c r="E18" s="1"/>
      <c r="F18" s="1"/>
      <c r="G18" s="1"/>
    </row>
    <row r="19" spans="1:10" ht="11.25" customHeight="1" thickTop="1" thickBot="1" x14ac:dyDescent="0.25">
      <c r="A19" s="91" t="s">
        <v>32</v>
      </c>
      <c r="B19" s="92" t="s">
        <v>33</v>
      </c>
      <c r="C19" s="92" t="s">
        <v>34</v>
      </c>
      <c r="D19" s="92" t="s">
        <v>35</v>
      </c>
      <c r="E19" s="93" t="s">
        <v>24</v>
      </c>
    </row>
    <row r="20" spans="1:10" ht="11.25" customHeight="1" thickTop="1" x14ac:dyDescent="0.2">
      <c r="A20" s="1" t="s">
        <v>36</v>
      </c>
      <c r="B20" s="9"/>
      <c r="C20" s="9"/>
      <c r="D20" s="9"/>
      <c r="E20" s="1"/>
      <c r="F20" s="1"/>
      <c r="G20" s="1"/>
      <c r="H20" s="1"/>
    </row>
    <row r="21" spans="1:10" ht="11.25" customHeight="1" x14ac:dyDescent="0.2">
      <c r="A21" s="72" t="s">
        <v>101</v>
      </c>
      <c r="B21" s="112" t="s">
        <v>104</v>
      </c>
      <c r="C21" s="10" t="s">
        <v>25</v>
      </c>
      <c r="D21" s="12" t="s">
        <v>27</v>
      </c>
      <c r="E21" s="127" t="s">
        <v>173</v>
      </c>
      <c r="I21" s="14"/>
    </row>
    <row r="22" spans="1:10" ht="11.25" customHeight="1" x14ac:dyDescent="0.2">
      <c r="A22" s="60"/>
      <c r="B22" s="11"/>
      <c r="C22" s="10"/>
      <c r="D22" s="12"/>
      <c r="E22" s="89" t="s">
        <v>175</v>
      </c>
      <c r="I22" s="14"/>
    </row>
    <row r="23" spans="1:10" ht="11.25" customHeight="1" x14ac:dyDescent="0.2">
      <c r="A23" s="60"/>
      <c r="B23" s="11"/>
      <c r="C23" s="10"/>
      <c r="D23" s="12"/>
      <c r="E23" s="84"/>
      <c r="I23" s="14"/>
    </row>
    <row r="24" spans="1:10" s="1" customFormat="1" x14ac:dyDescent="0.2">
      <c r="A24" s="1" t="s">
        <v>107</v>
      </c>
      <c r="G24"/>
    </row>
    <row r="25" spans="1:10" s="1" customFormat="1" ht="11.25" x14ac:dyDescent="0.2">
      <c r="A25" s="50"/>
      <c r="B25" s="51"/>
      <c r="C25" s="51"/>
      <c r="D25" s="56"/>
      <c r="E25" s="57"/>
    </row>
    <row r="26" spans="1:10" s="1" customFormat="1" ht="11.25" x14ac:dyDescent="0.2">
      <c r="A26" s="53"/>
      <c r="B26" s="59" t="str">
        <f>cargo&amp;", "&amp;responsable</f>
        <v>DIRECTOR GENERAL, ENCARGADO CORRESPONDIENTE</v>
      </c>
      <c r="C26" s="54"/>
      <c r="D26" s="54"/>
      <c r="E26" s="55"/>
    </row>
    <row r="27" spans="1:10" ht="11.25" customHeight="1" x14ac:dyDescent="0.2">
      <c r="J27" s="113" t="s">
        <v>37</v>
      </c>
    </row>
  </sheetData>
  <mergeCells count="3">
    <mergeCell ref="B4:F6"/>
    <mergeCell ref="B8:F13"/>
    <mergeCell ref="A2:G3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5"/>
  <dimension ref="A1:J29"/>
  <sheetViews>
    <sheetView showGridLines="0" showZeros="0" zoomScaleNormal="100" workbookViewId="0">
      <selection activeCell="E20" sqref="E20"/>
    </sheetView>
  </sheetViews>
  <sheetFormatPr baseColWidth="10" defaultColWidth="9.140625" defaultRowHeight="12.75" x14ac:dyDescent="0.2"/>
  <cols>
    <col min="1" max="1" width="11.7109375" customWidth="1"/>
    <col min="2" max="2" width="35.7109375" customWidth="1"/>
    <col min="3" max="3" width="6.28515625" customWidth="1"/>
    <col min="4" max="4" width="14.85546875" customWidth="1"/>
    <col min="5" max="5" width="9.7109375" customWidth="1"/>
    <col min="6" max="6" width="9" customWidth="1"/>
    <col min="7" max="7" width="9.42578125" customWidth="1"/>
    <col min="8" max="10" width="6.7109375" customWidth="1"/>
  </cols>
  <sheetData>
    <row r="1" spans="1:10" ht="11.25" customHeight="1" thickBot="1" x14ac:dyDescent="0.25">
      <c r="A1" s="1" t="s">
        <v>28</v>
      </c>
      <c r="B1" s="1"/>
      <c r="C1" s="1"/>
      <c r="D1" s="1"/>
      <c r="E1" s="1"/>
      <c r="F1" s="1"/>
      <c r="G1" s="1"/>
    </row>
    <row r="2" spans="1:10" ht="15" customHeight="1" thickTop="1" x14ac:dyDescent="0.25">
      <c r="A2" s="130" t="str">
        <f>razonsocial</f>
        <v>MI EMPRESA</v>
      </c>
      <c r="B2" s="131"/>
      <c r="C2" s="131"/>
      <c r="D2" s="131"/>
      <c r="E2" s="131"/>
      <c r="F2" s="131"/>
      <c r="G2" s="121"/>
      <c r="H2" s="119"/>
      <c r="I2" s="119"/>
      <c r="J2" s="120"/>
    </row>
    <row r="3" spans="1:10" ht="15" customHeight="1" x14ac:dyDescent="0.25">
      <c r="A3" s="132"/>
      <c r="B3" s="133"/>
      <c r="C3" s="133"/>
      <c r="D3" s="133"/>
      <c r="E3" s="133"/>
      <c r="F3" s="133"/>
      <c r="G3" s="126"/>
      <c r="H3" s="124"/>
      <c r="I3" s="124"/>
      <c r="J3" s="125"/>
    </row>
    <row r="4" spans="1:10" ht="12.75" customHeight="1" x14ac:dyDescent="0.2">
      <c r="A4" s="116" t="s">
        <v>110</v>
      </c>
      <c r="B4" s="129" t="str">
        <f>nombrecliente</f>
        <v>Sistema de Comunicaciones y Transportes, Sistema de Transporte Colectivo Metro, Administración General de Recursos, Línea 12 (Línea Dorada)</v>
      </c>
      <c r="C4" s="129"/>
      <c r="D4" s="129"/>
      <c r="E4" s="129"/>
      <c r="F4" s="129"/>
      <c r="G4" s="1"/>
      <c r="H4" s="1"/>
      <c r="J4" s="2"/>
    </row>
    <row r="5" spans="1:10" ht="12.75" customHeight="1" x14ac:dyDescent="0.2">
      <c r="A5" s="117"/>
      <c r="B5" s="129"/>
      <c r="C5" s="129"/>
      <c r="D5" s="129"/>
      <c r="E5" s="129"/>
      <c r="F5" s="129"/>
      <c r="G5" s="1"/>
      <c r="H5" s="1"/>
      <c r="J5" s="2"/>
    </row>
    <row r="6" spans="1:10" ht="12.75" customHeight="1" x14ac:dyDescent="0.2">
      <c r="A6" s="117"/>
      <c r="B6" s="129"/>
      <c r="C6" s="129"/>
      <c r="D6" s="129"/>
      <c r="E6" s="129"/>
      <c r="F6" s="129"/>
      <c r="G6" s="1"/>
      <c r="H6" s="1"/>
      <c r="J6" s="2"/>
    </row>
    <row r="7" spans="1:10" ht="12.75" customHeight="1" x14ac:dyDescent="0.2">
      <c r="A7" s="116" t="s">
        <v>251</v>
      </c>
      <c r="B7" s="45" t="str">
        <f>numerodeconcurso</f>
        <v>2009/0257-0001</v>
      </c>
      <c r="C7" s="1"/>
      <c r="D7" s="46" t="s">
        <v>29</v>
      </c>
      <c r="E7" s="108">
        <f>fechadeconcurso</f>
        <v>40017</v>
      </c>
      <c r="F7" s="1"/>
      <c r="G7" s="46" t="s">
        <v>126</v>
      </c>
      <c r="H7" s="1" t="str">
        <f>plazocalculado&amp;" días naturales"</f>
        <v>153 días naturales</v>
      </c>
      <c r="J7" s="2"/>
    </row>
    <row r="8" spans="1:10" ht="12.75" customHeight="1" x14ac:dyDescent="0.2">
      <c r="A8" s="116" t="s">
        <v>111</v>
      </c>
      <c r="B8" s="12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29"/>
      <c r="D8" s="129"/>
      <c r="E8" s="129"/>
      <c r="F8" s="129"/>
      <c r="G8" s="1"/>
      <c r="H8" s="1"/>
      <c r="J8" s="2"/>
    </row>
    <row r="9" spans="1:10" ht="12.75" customHeight="1" x14ac:dyDescent="0.2">
      <c r="A9" s="117"/>
      <c r="B9" s="129"/>
      <c r="C9" s="129"/>
      <c r="D9" s="129"/>
      <c r="E9" s="129"/>
      <c r="F9" s="129"/>
      <c r="G9" s="1"/>
      <c r="H9" s="1"/>
      <c r="I9" s="1"/>
      <c r="J9" s="2"/>
    </row>
    <row r="10" spans="1:10" ht="12.75" customHeight="1" x14ac:dyDescent="0.2">
      <c r="A10" s="117"/>
      <c r="B10" s="129"/>
      <c r="C10" s="129"/>
      <c r="D10" s="129"/>
      <c r="E10" s="129"/>
      <c r="F10" s="129"/>
      <c r="G10" s="1"/>
      <c r="H10" s="1"/>
      <c r="I10" s="3"/>
      <c r="J10" s="2"/>
    </row>
    <row r="11" spans="1:10" ht="12.75" customHeight="1" x14ac:dyDescent="0.2">
      <c r="A11" s="117"/>
      <c r="B11" s="129"/>
      <c r="C11" s="129"/>
      <c r="D11" s="129"/>
      <c r="E11" s="129"/>
      <c r="F11" s="129"/>
      <c r="G11" s="1"/>
      <c r="H11" s="1"/>
      <c r="I11" s="3"/>
      <c r="J11" s="2"/>
    </row>
    <row r="12" spans="1:10" ht="15" customHeight="1" x14ac:dyDescent="0.2">
      <c r="A12" s="117"/>
      <c r="B12" s="129"/>
      <c r="C12" s="129"/>
      <c r="D12" s="129"/>
      <c r="E12" s="129"/>
      <c r="F12" s="129"/>
      <c r="G12" s="1"/>
      <c r="H12" s="1"/>
      <c r="I12" s="3"/>
      <c r="J12" s="2"/>
    </row>
    <row r="13" spans="1:10" ht="12.75" customHeight="1" x14ac:dyDescent="0.2">
      <c r="A13" s="116" t="s">
        <v>112</v>
      </c>
      <c r="B13" s="1" t="str">
        <f>direcciondelaobra</f>
        <v>Tramo de Barranca del Muerto a Tlahuac.</v>
      </c>
      <c r="D13" s="46" t="s">
        <v>116</v>
      </c>
      <c r="E13" s="109">
        <f>fechainicio</f>
        <v>40026</v>
      </c>
      <c r="F13" s="46" t="s">
        <v>115</v>
      </c>
      <c r="G13" s="109">
        <f>fechaterminacion</f>
        <v>40178</v>
      </c>
      <c r="H13" s="1"/>
      <c r="J13" s="2"/>
    </row>
    <row r="14" spans="1:10" ht="12.75" customHeight="1" thickBot="1" x14ac:dyDescent="0.25">
      <c r="A14" s="118" t="s">
        <v>113</v>
      </c>
      <c r="B14" s="4" t="str">
        <f>ciudaddelaobra&amp;", "&amp;estadodelaobra</f>
        <v>México, Distrito Federal</v>
      </c>
      <c r="C14" s="4"/>
      <c r="D14" s="4"/>
      <c r="E14" s="4"/>
      <c r="F14" s="4"/>
      <c r="G14" s="4"/>
      <c r="H14" s="5"/>
      <c r="I14" s="6"/>
      <c r="J14" s="7"/>
    </row>
    <row r="15" spans="1:10" ht="11.25" customHeight="1" thickTop="1" x14ac:dyDescent="0.2">
      <c r="A15" s="1"/>
      <c r="B15" s="1"/>
      <c r="C15" s="1"/>
      <c r="D15" s="1"/>
      <c r="E15" s="1"/>
      <c r="F15" s="1"/>
      <c r="G15" s="1"/>
    </row>
    <row r="16" spans="1:10" ht="12.75" customHeight="1" x14ac:dyDescent="0.2">
      <c r="A16" s="115" t="s">
        <v>30</v>
      </c>
    </row>
    <row r="17" spans="1:10" ht="12.75" customHeight="1" x14ac:dyDescent="0.2">
      <c r="A17" s="115" t="s">
        <v>31</v>
      </c>
      <c r="B17" s="1"/>
      <c r="C17" s="1"/>
      <c r="D17" s="1"/>
      <c r="E17" s="1"/>
      <c r="F17" s="1"/>
      <c r="G17" s="1"/>
    </row>
    <row r="18" spans="1:10" ht="11.25" customHeight="1" x14ac:dyDescent="0.2">
      <c r="A18" s="91" t="s">
        <v>32</v>
      </c>
      <c r="B18" s="92" t="s">
        <v>33</v>
      </c>
      <c r="C18" s="92" t="s">
        <v>34</v>
      </c>
      <c r="D18" s="92" t="s">
        <v>35</v>
      </c>
      <c r="E18" s="93" t="s">
        <v>24</v>
      </c>
    </row>
    <row r="19" spans="1:10" ht="11.25" customHeight="1" x14ac:dyDescent="0.2">
      <c r="A19" s="1" t="s">
        <v>36</v>
      </c>
      <c r="B19" s="9"/>
      <c r="C19" s="9"/>
      <c r="D19" s="9"/>
      <c r="E19" s="1"/>
      <c r="F19" s="1"/>
      <c r="G19" s="1"/>
      <c r="H19" s="1"/>
    </row>
    <row r="20" spans="1:10" ht="11.25" customHeight="1" x14ac:dyDescent="0.2">
      <c r="A20" s="72" t="s">
        <v>101</v>
      </c>
      <c r="B20" s="112" t="s">
        <v>104</v>
      </c>
      <c r="C20" s="10" t="s">
        <v>25</v>
      </c>
      <c r="D20" s="12" t="s">
        <v>27</v>
      </c>
      <c r="E20" s="127" t="s">
        <v>173</v>
      </c>
      <c r="I20" s="14"/>
    </row>
    <row r="21" spans="1:10" ht="11.25" customHeight="1" x14ac:dyDescent="0.2">
      <c r="A21" s="10"/>
      <c r="B21" s="11"/>
      <c r="C21" s="10"/>
      <c r="D21" s="12"/>
      <c r="E21" s="89" t="s">
        <v>175</v>
      </c>
      <c r="I21" s="14"/>
    </row>
    <row r="22" spans="1:10" ht="11.25" customHeight="1" x14ac:dyDescent="0.2">
      <c r="A22" s="10"/>
      <c r="B22" s="11"/>
      <c r="C22" s="10"/>
      <c r="D22" s="12"/>
      <c r="E22" s="71" t="s">
        <v>177</v>
      </c>
      <c r="I22" s="14"/>
    </row>
    <row r="23" spans="1:10" ht="11.25" customHeight="1" x14ac:dyDescent="0.2">
      <c r="A23" s="10"/>
      <c r="B23" s="11"/>
      <c r="C23" s="10"/>
      <c r="D23" s="12"/>
      <c r="E23" s="84"/>
      <c r="I23" s="14"/>
    </row>
    <row r="24" spans="1:10" s="1" customFormat="1" x14ac:dyDescent="0.2">
      <c r="A24" s="1" t="s">
        <v>107</v>
      </c>
      <c r="G24"/>
    </row>
    <row r="25" spans="1:10" s="1" customFormat="1" ht="11.25" x14ac:dyDescent="0.2">
      <c r="A25" s="50"/>
      <c r="B25" s="51"/>
      <c r="C25" s="51"/>
      <c r="D25" s="56"/>
      <c r="E25" s="57"/>
    </row>
    <row r="26" spans="1:10" s="1" customFormat="1" ht="11.25" x14ac:dyDescent="0.2">
      <c r="A26" s="52"/>
      <c r="D26" s="46" t="s">
        <v>108</v>
      </c>
      <c r="E26" s="58" t="s">
        <v>184</v>
      </c>
    </row>
    <row r="27" spans="1:10" s="1" customFormat="1" ht="11.25" x14ac:dyDescent="0.2">
      <c r="A27" s="52"/>
      <c r="D27" s="46" t="s">
        <v>109</v>
      </c>
      <c r="E27" s="58" t="s">
        <v>186</v>
      </c>
    </row>
    <row r="28" spans="1:10" ht="11.25" customHeight="1" x14ac:dyDescent="0.2">
      <c r="A28" s="53"/>
      <c r="B28" s="59" t="str">
        <f>cargo&amp;", "&amp;responsable</f>
        <v>DIRECTOR GENERAL, ENCARGADO CORRESPONDIENTE</v>
      </c>
      <c r="C28" s="54"/>
      <c r="D28" s="54"/>
      <c r="E28" s="55"/>
      <c r="F28" s="1"/>
      <c r="G28" s="1"/>
      <c r="H28" s="1"/>
      <c r="I28" s="1"/>
      <c r="J28" s="1"/>
    </row>
    <row r="29" spans="1:10" ht="11.25" customHeight="1" x14ac:dyDescent="0.2">
      <c r="J29" s="1" t="s">
        <v>37</v>
      </c>
    </row>
  </sheetData>
  <mergeCells count="3">
    <mergeCell ref="B4:F6"/>
    <mergeCell ref="B8:F12"/>
    <mergeCell ref="A2:F3"/>
  </mergeCells>
  <pageMargins left="0.59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26"/>
  <sheetViews>
    <sheetView showGridLines="0" showZeros="0" zoomScaleNormal="100" workbookViewId="0">
      <selection activeCell="E20" sqref="E20"/>
    </sheetView>
  </sheetViews>
  <sheetFormatPr baseColWidth="10" defaultColWidth="9.140625" defaultRowHeight="12.75" x14ac:dyDescent="0.2"/>
  <cols>
    <col min="1" max="1" width="11.7109375" customWidth="1"/>
    <col min="2" max="2" width="35.7109375" customWidth="1"/>
    <col min="3" max="3" width="6.28515625" customWidth="1"/>
    <col min="4" max="4" width="14.85546875" customWidth="1"/>
    <col min="5" max="5" width="9.7109375" customWidth="1"/>
    <col min="6" max="6" width="9" customWidth="1"/>
    <col min="7" max="7" width="9.42578125" customWidth="1"/>
    <col min="8" max="10" width="6.7109375" customWidth="1"/>
  </cols>
  <sheetData>
    <row r="1" spans="1:10" ht="11.25" customHeight="1" thickBot="1" x14ac:dyDescent="0.25">
      <c r="A1" s="1" t="s">
        <v>28</v>
      </c>
      <c r="B1" s="1"/>
      <c r="C1" s="1"/>
      <c r="D1" s="1"/>
      <c r="E1" s="1"/>
      <c r="F1" s="1"/>
      <c r="G1" s="1"/>
    </row>
    <row r="2" spans="1:10" ht="15" customHeight="1" thickTop="1" x14ac:dyDescent="0.25">
      <c r="A2" s="130" t="str">
        <f>razonsocial</f>
        <v>MI EMPRESA</v>
      </c>
      <c r="B2" s="131"/>
      <c r="C2" s="131"/>
      <c r="D2" s="131"/>
      <c r="E2" s="131"/>
      <c r="F2" s="131"/>
      <c r="G2" s="121"/>
      <c r="H2" s="119"/>
      <c r="I2" s="119"/>
      <c r="J2" s="120"/>
    </row>
    <row r="3" spans="1:10" ht="15" customHeight="1" x14ac:dyDescent="0.25">
      <c r="A3" s="132"/>
      <c r="B3" s="133"/>
      <c r="C3" s="133"/>
      <c r="D3" s="133"/>
      <c r="E3" s="133"/>
      <c r="F3" s="133"/>
      <c r="G3" s="126"/>
      <c r="H3" s="124"/>
      <c r="I3" s="124"/>
      <c r="J3" s="125"/>
    </row>
    <row r="4" spans="1:10" ht="12.75" customHeight="1" x14ac:dyDescent="0.2">
      <c r="A4" s="116" t="s">
        <v>110</v>
      </c>
      <c r="B4" s="129" t="str">
        <f>nombrecliente</f>
        <v>Sistema de Comunicaciones y Transportes, Sistema de Transporte Colectivo Metro, Administración General de Recursos, Línea 12 (Línea Dorada)</v>
      </c>
      <c r="C4" s="129"/>
      <c r="D4" s="129"/>
      <c r="E4" s="129"/>
      <c r="F4" s="129"/>
      <c r="G4" s="1"/>
      <c r="H4" s="1"/>
      <c r="J4" s="2"/>
    </row>
    <row r="5" spans="1:10" ht="12.75" customHeight="1" x14ac:dyDescent="0.2">
      <c r="A5" s="117"/>
      <c r="B5" s="129"/>
      <c r="C5" s="129"/>
      <c r="D5" s="129"/>
      <c r="E5" s="129"/>
      <c r="F5" s="129"/>
      <c r="G5" s="1"/>
      <c r="H5" s="1"/>
      <c r="J5" s="2"/>
    </row>
    <row r="6" spans="1:10" ht="12.75" customHeight="1" x14ac:dyDescent="0.2">
      <c r="A6" s="117"/>
      <c r="B6" s="129"/>
      <c r="C6" s="129"/>
      <c r="D6" s="129"/>
      <c r="E6" s="129"/>
      <c r="F6" s="129"/>
      <c r="G6" s="1"/>
      <c r="H6" s="1"/>
      <c r="J6" s="2"/>
    </row>
    <row r="7" spans="1:10" ht="12.75" customHeight="1" x14ac:dyDescent="0.2">
      <c r="A7" s="116" t="s">
        <v>251</v>
      </c>
      <c r="B7" s="45" t="str">
        <f>numerodeconcurso</f>
        <v>2009/0257-0001</v>
      </c>
      <c r="C7" s="1"/>
      <c r="D7" s="46" t="s">
        <v>29</v>
      </c>
      <c r="E7" s="108">
        <f>fechadeconcurso</f>
        <v>40017</v>
      </c>
      <c r="F7" s="1"/>
      <c r="G7" s="46" t="s">
        <v>126</v>
      </c>
      <c r="H7" s="1" t="str">
        <f>plazocalculado&amp;" días naturales"</f>
        <v>153 días naturales</v>
      </c>
      <c r="J7" s="2"/>
    </row>
    <row r="8" spans="1:10" ht="12.75" customHeight="1" x14ac:dyDescent="0.2">
      <c r="A8" s="116" t="s">
        <v>111</v>
      </c>
      <c r="B8" s="12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29"/>
      <c r="D8" s="129"/>
      <c r="E8" s="129"/>
      <c r="F8" s="129"/>
      <c r="G8" s="1"/>
      <c r="H8" s="1"/>
      <c r="J8" s="2"/>
    </row>
    <row r="9" spans="1:10" ht="12.75" customHeight="1" x14ac:dyDescent="0.2">
      <c r="A9" s="117"/>
      <c r="B9" s="129"/>
      <c r="C9" s="129"/>
      <c r="D9" s="129"/>
      <c r="E9" s="129"/>
      <c r="F9" s="129"/>
      <c r="G9" s="1"/>
      <c r="H9" s="1"/>
      <c r="I9" s="1"/>
      <c r="J9" s="2"/>
    </row>
    <row r="10" spans="1:10" ht="12.75" customHeight="1" x14ac:dyDescent="0.2">
      <c r="A10" s="117"/>
      <c r="B10" s="129"/>
      <c r="C10" s="129"/>
      <c r="D10" s="129"/>
      <c r="E10" s="129"/>
      <c r="F10" s="129"/>
      <c r="G10" s="1"/>
      <c r="H10" s="1"/>
      <c r="I10" s="3"/>
      <c r="J10" s="2"/>
    </row>
    <row r="11" spans="1:10" ht="12.75" customHeight="1" x14ac:dyDescent="0.2">
      <c r="A11" s="117"/>
      <c r="B11" s="129"/>
      <c r="C11" s="129"/>
      <c r="D11" s="129"/>
      <c r="E11" s="129"/>
      <c r="F11" s="129"/>
      <c r="G11" s="1"/>
      <c r="H11" s="1"/>
      <c r="I11" s="3"/>
      <c r="J11" s="2"/>
    </row>
    <row r="12" spans="1:10" ht="15" customHeight="1" x14ac:dyDescent="0.2">
      <c r="A12" s="117"/>
      <c r="B12" s="129"/>
      <c r="C12" s="129"/>
      <c r="D12" s="129"/>
      <c r="E12" s="129"/>
      <c r="F12" s="129"/>
      <c r="G12" s="1"/>
      <c r="H12" s="1"/>
      <c r="I12" s="3"/>
      <c r="J12" s="2"/>
    </row>
    <row r="13" spans="1:10" ht="12.75" customHeight="1" x14ac:dyDescent="0.2">
      <c r="A13" s="116" t="s">
        <v>112</v>
      </c>
      <c r="B13" s="1" t="str">
        <f>direcciondelaobra</f>
        <v>Tramo de Barranca del Muerto a Tlahuac.</v>
      </c>
      <c r="D13" s="46" t="s">
        <v>116</v>
      </c>
      <c r="E13" s="109">
        <f>fechainicio</f>
        <v>40026</v>
      </c>
      <c r="F13" s="46" t="s">
        <v>115</v>
      </c>
      <c r="G13" s="109">
        <f>fechaterminacion</f>
        <v>40178</v>
      </c>
      <c r="H13" s="1"/>
      <c r="J13" s="2"/>
    </row>
    <row r="14" spans="1:10" ht="12.75" customHeight="1" thickBot="1" x14ac:dyDescent="0.25">
      <c r="A14" s="118" t="s">
        <v>113</v>
      </c>
      <c r="B14" s="4" t="str">
        <f>ciudaddelaobra&amp;", "&amp;estadodelaobra</f>
        <v>México, Distrito Federal</v>
      </c>
      <c r="C14" s="4"/>
      <c r="D14" s="4"/>
      <c r="E14" s="4"/>
      <c r="F14" s="4"/>
      <c r="G14" s="4"/>
      <c r="H14" s="5"/>
      <c r="I14" s="6"/>
      <c r="J14" s="7"/>
    </row>
    <row r="15" spans="1:10" ht="11.25" customHeight="1" thickTop="1" x14ac:dyDescent="0.2">
      <c r="A15" s="1"/>
      <c r="B15" s="1"/>
      <c r="C15" s="1"/>
      <c r="D15" s="1"/>
      <c r="E15" s="1"/>
      <c r="F15" s="1"/>
      <c r="G15" s="1"/>
    </row>
    <row r="16" spans="1:10" ht="12.75" customHeight="1" x14ac:dyDescent="0.2">
      <c r="A16" s="115" t="s">
        <v>30</v>
      </c>
    </row>
    <row r="17" spans="1:10" ht="12.75" customHeight="1" thickBot="1" x14ac:dyDescent="0.25">
      <c r="A17" s="115" t="s">
        <v>31</v>
      </c>
      <c r="B17" s="1"/>
      <c r="C17" s="1"/>
      <c r="D17" s="1"/>
      <c r="E17" s="1"/>
      <c r="F17" s="1"/>
      <c r="G17" s="1"/>
    </row>
    <row r="18" spans="1:10" ht="11.25" customHeight="1" thickTop="1" thickBot="1" x14ac:dyDescent="0.25">
      <c r="A18" s="91" t="s">
        <v>32</v>
      </c>
      <c r="B18" s="92" t="s">
        <v>33</v>
      </c>
      <c r="C18" s="92" t="s">
        <v>34</v>
      </c>
      <c r="D18" s="92" t="s">
        <v>35</v>
      </c>
      <c r="E18" s="93" t="s">
        <v>24</v>
      </c>
    </row>
    <row r="19" spans="1:10" ht="11.25" customHeight="1" thickTop="1" x14ac:dyDescent="0.2">
      <c r="A19" s="1" t="s">
        <v>36</v>
      </c>
      <c r="B19" s="9"/>
      <c r="C19" s="9"/>
      <c r="D19" s="9"/>
      <c r="E19" s="1"/>
      <c r="F19" s="1"/>
      <c r="G19" s="1"/>
      <c r="H19" s="1"/>
    </row>
    <row r="20" spans="1:10" ht="11.25" customHeight="1" x14ac:dyDescent="0.2">
      <c r="A20" s="72" t="s">
        <v>101</v>
      </c>
      <c r="B20" s="112" t="s">
        <v>104</v>
      </c>
      <c r="C20" s="10" t="s">
        <v>25</v>
      </c>
      <c r="D20" s="12" t="s">
        <v>27</v>
      </c>
      <c r="E20" s="127" t="s">
        <v>173</v>
      </c>
      <c r="I20" s="14"/>
    </row>
    <row r="21" spans="1:10" ht="11.25" customHeight="1" x14ac:dyDescent="0.2">
      <c r="A21" s="10"/>
      <c r="B21" s="11"/>
      <c r="C21" s="10"/>
      <c r="D21" s="12"/>
      <c r="E21" s="89" t="s">
        <v>175</v>
      </c>
      <c r="I21" s="14"/>
    </row>
    <row r="22" spans="1:10" ht="11.25" customHeight="1" x14ac:dyDescent="0.2">
      <c r="A22" s="10"/>
      <c r="B22" s="11"/>
      <c r="C22" s="10"/>
      <c r="D22" s="12"/>
      <c r="E22" s="84"/>
      <c r="I22" s="14"/>
    </row>
    <row r="23" spans="1:10" s="1" customFormat="1" x14ac:dyDescent="0.2">
      <c r="A23" s="1" t="s">
        <v>107</v>
      </c>
      <c r="G23"/>
    </row>
    <row r="24" spans="1:10" s="1" customFormat="1" ht="11.25" x14ac:dyDescent="0.2">
      <c r="A24" s="50"/>
      <c r="B24" s="51"/>
      <c r="C24" s="51"/>
      <c r="D24" s="56"/>
      <c r="E24" s="57"/>
    </row>
    <row r="25" spans="1:10" ht="11.25" customHeight="1" x14ac:dyDescent="0.2">
      <c r="A25" s="53"/>
      <c r="B25" s="59" t="str">
        <f>cargo&amp;", "&amp;responsable</f>
        <v>DIRECTOR GENERAL, ENCARGADO CORRESPONDIENTE</v>
      </c>
      <c r="C25" s="54"/>
      <c r="D25" s="54"/>
      <c r="E25" s="55"/>
      <c r="F25" s="1"/>
      <c r="G25" s="1"/>
      <c r="H25" s="1"/>
      <c r="I25" s="1"/>
      <c r="J25" s="1"/>
    </row>
    <row r="26" spans="1:10" ht="11.25" customHeight="1" x14ac:dyDescent="0.2">
      <c r="J26" s="113" t="s">
        <v>37</v>
      </c>
    </row>
  </sheetData>
  <mergeCells count="3">
    <mergeCell ref="B4:F6"/>
    <mergeCell ref="B8:F12"/>
    <mergeCell ref="A2:F3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29"/>
  <sheetViews>
    <sheetView showGridLines="0" showZeros="0" zoomScaleNormal="100" workbookViewId="0">
      <selection activeCell="F20" sqref="F20"/>
    </sheetView>
  </sheetViews>
  <sheetFormatPr baseColWidth="10" defaultColWidth="9.140625" defaultRowHeight="12.75" x14ac:dyDescent="0.2"/>
  <cols>
    <col min="1" max="2" width="11.7109375" customWidth="1"/>
    <col min="3" max="3" width="20.7109375" customWidth="1"/>
    <col min="4" max="4" width="6.28515625" customWidth="1"/>
    <col min="5" max="5" width="11.7109375" customWidth="1"/>
    <col min="6" max="6" width="9.7109375" customWidth="1"/>
    <col min="7" max="7" width="9" customWidth="1"/>
    <col min="8" max="8" width="9.42578125" customWidth="1"/>
    <col min="9" max="11" width="6.7109375" customWidth="1"/>
  </cols>
  <sheetData>
    <row r="1" spans="1:11" ht="11.25" customHeight="1" thickBot="1" x14ac:dyDescent="0.25">
      <c r="A1" s="1" t="s">
        <v>28</v>
      </c>
      <c r="B1" s="1"/>
      <c r="C1" s="1"/>
      <c r="D1" s="1"/>
      <c r="E1" s="1"/>
      <c r="F1" s="1"/>
      <c r="G1" s="1"/>
      <c r="H1" s="1"/>
    </row>
    <row r="2" spans="1:11" ht="15.75" thickTop="1" x14ac:dyDescent="0.25">
      <c r="A2" s="130" t="str">
        <f>razonsocial</f>
        <v>MI EMPRESA</v>
      </c>
      <c r="B2" s="131"/>
      <c r="C2" s="131"/>
      <c r="D2" s="131"/>
      <c r="E2" s="131"/>
      <c r="F2" s="131"/>
      <c r="G2" s="131"/>
      <c r="H2" s="121"/>
      <c r="I2" s="119"/>
      <c r="J2" s="119"/>
      <c r="K2" s="120"/>
    </row>
    <row r="3" spans="1:11" ht="15" x14ac:dyDescent="0.25">
      <c r="A3" s="132"/>
      <c r="B3" s="133"/>
      <c r="C3" s="133"/>
      <c r="D3" s="133"/>
      <c r="E3" s="133"/>
      <c r="F3" s="133"/>
      <c r="G3" s="133"/>
      <c r="H3" s="126"/>
      <c r="I3" s="124"/>
      <c r="J3" s="124"/>
      <c r="K3" s="125"/>
    </row>
    <row r="4" spans="1:11" ht="12.75" customHeight="1" x14ac:dyDescent="0.2">
      <c r="A4" s="116" t="s">
        <v>110</v>
      </c>
      <c r="B4" s="129" t="str">
        <f>nombrecliente</f>
        <v>Sistema de Comunicaciones y Transportes, Sistema de Transporte Colectivo Metro, Administración General de Recursos, Línea 12 (Línea Dorada)</v>
      </c>
      <c r="C4" s="129"/>
      <c r="D4" s="129"/>
      <c r="E4" s="129"/>
      <c r="F4" s="129"/>
      <c r="G4" s="129"/>
      <c r="H4" s="1"/>
      <c r="I4" s="1"/>
      <c r="K4" s="2"/>
    </row>
    <row r="5" spans="1:11" ht="12.75" customHeight="1" x14ac:dyDescent="0.2">
      <c r="A5" s="117"/>
      <c r="B5" s="129"/>
      <c r="C5" s="129"/>
      <c r="D5" s="129"/>
      <c r="E5" s="129"/>
      <c r="F5" s="129"/>
      <c r="G5" s="129"/>
      <c r="H5" s="1"/>
      <c r="I5" s="1"/>
      <c r="K5" s="2"/>
    </row>
    <row r="6" spans="1:11" ht="12.75" customHeight="1" x14ac:dyDescent="0.2">
      <c r="A6" s="117"/>
      <c r="B6" s="129"/>
      <c r="C6" s="129"/>
      <c r="D6" s="129"/>
      <c r="E6" s="129"/>
      <c r="F6" s="129"/>
      <c r="G6" s="129"/>
      <c r="H6" s="1"/>
      <c r="I6" s="1"/>
      <c r="K6" s="2"/>
    </row>
    <row r="7" spans="1:11" ht="12.75" customHeight="1" x14ac:dyDescent="0.2">
      <c r="A7" s="116" t="s">
        <v>251</v>
      </c>
      <c r="B7" s="45" t="str">
        <f>numerodeconcurso</f>
        <v>2009/0257-0001</v>
      </c>
      <c r="D7" s="1"/>
      <c r="E7" s="46" t="s">
        <v>29</v>
      </c>
      <c r="F7" s="108">
        <f>fechadeconcurso</f>
        <v>40017</v>
      </c>
      <c r="G7" s="1"/>
      <c r="H7" s="46" t="s">
        <v>126</v>
      </c>
      <c r="I7" s="1" t="str">
        <f>plazocalculado&amp;" días naturales"</f>
        <v>153 días naturales</v>
      </c>
      <c r="K7" s="2"/>
    </row>
    <row r="8" spans="1:11" ht="12.75" customHeight="1" x14ac:dyDescent="0.2">
      <c r="A8" s="116" t="s">
        <v>111</v>
      </c>
      <c r="B8" s="12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29"/>
      <c r="D8" s="129"/>
      <c r="E8" s="129"/>
      <c r="F8" s="129"/>
      <c r="G8" s="129"/>
      <c r="H8" s="1"/>
      <c r="I8" s="1"/>
      <c r="K8" s="2"/>
    </row>
    <row r="9" spans="1:11" ht="12.75" customHeight="1" x14ac:dyDescent="0.2">
      <c r="A9" s="117"/>
      <c r="B9" s="129"/>
      <c r="C9" s="129"/>
      <c r="D9" s="129"/>
      <c r="E9" s="129"/>
      <c r="F9" s="129"/>
      <c r="G9" s="129"/>
      <c r="H9" s="1"/>
      <c r="I9" s="1"/>
      <c r="J9" s="1"/>
      <c r="K9" s="2"/>
    </row>
    <row r="10" spans="1:11" ht="12.75" customHeight="1" x14ac:dyDescent="0.2">
      <c r="A10" s="117"/>
      <c r="B10" s="129"/>
      <c r="C10" s="129"/>
      <c r="D10" s="129"/>
      <c r="E10" s="129"/>
      <c r="F10" s="129"/>
      <c r="G10" s="129"/>
      <c r="H10" s="1"/>
      <c r="I10" s="1"/>
      <c r="J10" s="3"/>
      <c r="K10" s="2"/>
    </row>
    <row r="11" spans="1:11" ht="12.75" customHeight="1" x14ac:dyDescent="0.2">
      <c r="A11" s="117"/>
      <c r="B11" s="129"/>
      <c r="C11" s="129"/>
      <c r="D11" s="129"/>
      <c r="E11" s="129"/>
      <c r="F11" s="129"/>
      <c r="G11" s="129"/>
      <c r="H11" s="1"/>
      <c r="I11" s="1"/>
      <c r="J11" s="3"/>
      <c r="K11" s="2"/>
    </row>
    <row r="12" spans="1:11" ht="15" customHeight="1" x14ac:dyDescent="0.2">
      <c r="A12" s="117"/>
      <c r="B12" s="129"/>
      <c r="C12" s="129"/>
      <c r="D12" s="129"/>
      <c r="E12" s="129"/>
      <c r="F12" s="129"/>
      <c r="G12" s="129"/>
      <c r="H12" s="1"/>
      <c r="I12" s="1"/>
      <c r="J12" s="3"/>
      <c r="K12" s="2"/>
    </row>
    <row r="13" spans="1:11" ht="12.75" customHeight="1" x14ac:dyDescent="0.2">
      <c r="A13" s="116" t="s">
        <v>112</v>
      </c>
      <c r="B13" s="1" t="str">
        <f>direcciondelaobra</f>
        <v>Tramo de Barranca del Muerto a Tlahuac.</v>
      </c>
      <c r="E13" s="46" t="s">
        <v>116</v>
      </c>
      <c r="F13" s="109">
        <f>fechainicio</f>
        <v>40026</v>
      </c>
      <c r="G13" s="46" t="s">
        <v>115</v>
      </c>
      <c r="H13" s="109">
        <f>fechaterminacion</f>
        <v>40178</v>
      </c>
      <c r="I13" s="1"/>
      <c r="K13" s="2"/>
    </row>
    <row r="14" spans="1:11" ht="12.75" customHeight="1" thickBot="1" x14ac:dyDescent="0.25">
      <c r="A14" s="118" t="s">
        <v>113</v>
      </c>
      <c r="B14" s="4" t="str">
        <f>ciudaddelaobra&amp;", "&amp;estadodelaobra</f>
        <v>México, Distrito Federal</v>
      </c>
      <c r="C14" s="4"/>
      <c r="D14" s="4"/>
      <c r="E14" s="4"/>
      <c r="F14" s="4"/>
      <c r="G14" s="4"/>
      <c r="H14" s="4"/>
      <c r="I14" s="5"/>
      <c r="J14" s="6"/>
      <c r="K14" s="7"/>
    </row>
    <row r="15" spans="1:11" ht="11.25" customHeight="1" thickTop="1" x14ac:dyDescent="0.2">
      <c r="A15" s="1"/>
      <c r="B15" s="1"/>
      <c r="C15" s="1"/>
      <c r="D15" s="1"/>
      <c r="E15" s="1"/>
      <c r="F15" s="1"/>
      <c r="G15" s="1"/>
      <c r="H15" s="1"/>
    </row>
    <row r="16" spans="1:11" ht="12.75" customHeight="1" x14ac:dyDescent="0.2">
      <c r="A16" s="115" t="s">
        <v>30</v>
      </c>
      <c r="B16" s="8"/>
    </row>
    <row r="17" spans="1:11" ht="12.75" customHeight="1" thickBot="1" x14ac:dyDescent="0.25">
      <c r="A17" s="115" t="s">
        <v>31</v>
      </c>
      <c r="B17" s="8"/>
      <c r="C17" s="1"/>
      <c r="D17" s="1"/>
      <c r="E17" s="1"/>
      <c r="F17" s="1"/>
      <c r="G17" s="1"/>
      <c r="H17" s="1"/>
    </row>
    <row r="18" spans="1:11" ht="11.25" customHeight="1" thickTop="1" thickBot="1" x14ac:dyDescent="0.25">
      <c r="A18" s="91" t="s">
        <v>250</v>
      </c>
      <c r="B18" s="92" t="s">
        <v>32</v>
      </c>
      <c r="C18" s="92" t="s">
        <v>33</v>
      </c>
      <c r="D18" s="92" t="s">
        <v>34</v>
      </c>
      <c r="E18" s="92" t="s">
        <v>35</v>
      </c>
      <c r="F18" s="93" t="s">
        <v>24</v>
      </c>
    </row>
    <row r="19" spans="1:11" ht="11.25" customHeight="1" thickTop="1" x14ac:dyDescent="0.2">
      <c r="A19" s="1" t="s">
        <v>36</v>
      </c>
      <c r="B19" s="1"/>
      <c r="C19" s="9"/>
      <c r="D19" s="9"/>
      <c r="E19" s="9"/>
      <c r="F19" s="1"/>
      <c r="G19" s="1"/>
      <c r="H19" s="1"/>
      <c r="I19" s="1"/>
    </row>
    <row r="20" spans="1:11" ht="11.25" customHeight="1" x14ac:dyDescent="0.2">
      <c r="A20" s="1" t="s">
        <v>248</v>
      </c>
      <c r="B20" s="72" t="s">
        <v>101</v>
      </c>
      <c r="C20" s="112" t="s">
        <v>104</v>
      </c>
      <c r="D20" s="10" t="s">
        <v>25</v>
      </c>
      <c r="E20" s="12" t="s">
        <v>27</v>
      </c>
      <c r="F20" s="127" t="s">
        <v>173</v>
      </c>
      <c r="J20" s="14"/>
    </row>
    <row r="21" spans="1:11" ht="11.25" customHeight="1" x14ac:dyDescent="0.2">
      <c r="A21" s="10"/>
      <c r="B21" s="10"/>
      <c r="C21" s="11"/>
      <c r="D21" s="10"/>
      <c r="E21" s="12"/>
      <c r="F21" s="89" t="s">
        <v>175</v>
      </c>
      <c r="J21" s="14"/>
    </row>
    <row r="22" spans="1:11" ht="11.25" customHeight="1" x14ac:dyDescent="0.2">
      <c r="A22" s="10"/>
      <c r="B22" s="10"/>
      <c r="C22" s="11"/>
      <c r="D22" s="10"/>
      <c r="E22" s="12"/>
      <c r="F22" s="71" t="s">
        <v>177</v>
      </c>
      <c r="J22" s="14"/>
    </row>
    <row r="23" spans="1:11" ht="11.25" customHeight="1" x14ac:dyDescent="0.2">
      <c r="A23" s="10"/>
      <c r="B23" s="10"/>
      <c r="C23" s="11"/>
      <c r="D23" s="10"/>
      <c r="E23" s="12"/>
      <c r="F23" s="84"/>
      <c r="J23" s="14"/>
    </row>
    <row r="24" spans="1:11" s="1" customFormat="1" x14ac:dyDescent="0.2">
      <c r="A24" s="1" t="s">
        <v>107</v>
      </c>
      <c r="H24"/>
    </row>
    <row r="25" spans="1:11" s="1" customFormat="1" ht="11.25" x14ac:dyDescent="0.2">
      <c r="A25" s="50"/>
      <c r="B25" s="51"/>
      <c r="C25" s="51"/>
      <c r="D25" s="51"/>
      <c r="E25" s="56"/>
      <c r="F25" s="57"/>
    </row>
    <row r="26" spans="1:11" s="1" customFormat="1" ht="11.25" x14ac:dyDescent="0.2">
      <c r="A26" s="52"/>
      <c r="E26" s="46" t="s">
        <v>108</v>
      </c>
      <c r="F26" s="58" t="s">
        <v>184</v>
      </c>
    </row>
    <row r="27" spans="1:11" s="1" customFormat="1" ht="11.25" x14ac:dyDescent="0.2">
      <c r="A27" s="52"/>
      <c r="E27" s="46" t="s">
        <v>109</v>
      </c>
      <c r="F27" s="58" t="s">
        <v>186</v>
      </c>
    </row>
    <row r="28" spans="1:11" ht="11.25" customHeight="1" x14ac:dyDescent="0.2">
      <c r="A28" s="53"/>
      <c r="B28" s="54"/>
      <c r="C28" s="59" t="str">
        <f>cargo&amp;", "&amp;responsable</f>
        <v>DIRECTOR GENERAL, ENCARGADO CORRESPONDIENTE</v>
      </c>
      <c r="D28" s="54"/>
      <c r="E28" s="54"/>
      <c r="F28" s="55"/>
      <c r="G28" s="1"/>
      <c r="H28" s="1"/>
      <c r="I28" s="1"/>
      <c r="J28" s="1"/>
      <c r="K28" s="1"/>
    </row>
    <row r="29" spans="1:11" ht="11.25" customHeight="1" x14ac:dyDescent="0.2">
      <c r="K29" s="113" t="s">
        <v>37</v>
      </c>
    </row>
  </sheetData>
  <mergeCells count="3">
    <mergeCell ref="A2:G3"/>
    <mergeCell ref="B4:G6"/>
    <mergeCell ref="B8:G12"/>
  </mergeCells>
  <pageMargins left="0.57999999999999996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60</vt:i4>
      </vt:variant>
    </vt:vector>
  </HeadingPairs>
  <TitlesOfParts>
    <vt:vector size="72" baseType="lpstr">
      <vt:lpstr>N_Campos Generales</vt:lpstr>
      <vt:lpstr>N_Campos Especificos</vt:lpstr>
      <vt:lpstr>a)Equipo (E)</vt:lpstr>
      <vt:lpstr>b)Equipo (T)</vt:lpstr>
      <vt:lpstr>c)Mano de Obra (E)</vt:lpstr>
      <vt:lpstr>d)Mano de Obra (T)</vt:lpstr>
      <vt:lpstr>e)Materiales (E)</vt:lpstr>
      <vt:lpstr>f)Materiales (T)</vt:lpstr>
      <vt:lpstr>g)Materiales con Consecutivo</vt:lpstr>
      <vt:lpstr>h)Equipo (E) con %Relativos</vt:lpstr>
      <vt:lpstr>i)Mano de O. (E) con % Rel.</vt:lpstr>
      <vt:lpstr>j)Materiales (E) con % Rel.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Víctor Solares</cp:lastModifiedBy>
  <cp:lastPrinted>2011-07-18T22:21:28Z</cp:lastPrinted>
  <dcterms:created xsi:type="dcterms:W3CDTF">2009-08-25T23:53:20Z</dcterms:created>
  <dcterms:modified xsi:type="dcterms:W3CDTF">2025-09-22T19:30:41Z</dcterms:modified>
</cp:coreProperties>
</file>